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wigtontowncouncil.sharepoint.com/sites/SharedDocuments/Shared Documents/BUDGETS/2025-2026/"/>
    </mc:Choice>
  </mc:AlternateContent>
  <xr:revisionPtr revIDLastSave="1" documentId="8_{ACE1B71A-B9D1-439F-AB64-852915A820C3}" xr6:coauthVersionLast="47" xr6:coauthVersionMax="47" xr10:uidLastSave="{BC0CC92A-6BC4-49EB-8D40-7529D136B489}"/>
  <bookViews>
    <workbookView xWindow="28680" yWindow="-210" windowWidth="29040" windowHeight="15720" xr2:uid="{A99CD1E1-1243-400B-B455-880E1C8C7CA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69" i="1" l="1"/>
  <c r="L169" i="1"/>
  <c r="J169" i="1"/>
  <c r="I169" i="1"/>
  <c r="H169" i="1"/>
  <c r="G169" i="1"/>
  <c r="F169" i="1"/>
  <c r="E169" i="1"/>
  <c r="D169" i="1"/>
  <c r="C169" i="1"/>
  <c r="K168" i="1"/>
  <c r="M168" i="1" s="1"/>
  <c r="K167" i="1"/>
  <c r="M167" i="1" s="1"/>
  <c r="K166" i="1"/>
  <c r="K165" i="1"/>
  <c r="M165" i="1" s="1"/>
  <c r="O161" i="1"/>
  <c r="J161" i="1"/>
  <c r="I161" i="1"/>
  <c r="H161" i="1"/>
  <c r="G161" i="1"/>
  <c r="F161" i="1"/>
  <c r="E161" i="1"/>
  <c r="D161" i="1"/>
  <c r="C161" i="1"/>
  <c r="K160" i="1"/>
  <c r="M160" i="1" s="1"/>
  <c r="K159" i="1"/>
  <c r="M159" i="1" s="1"/>
  <c r="K158" i="1"/>
  <c r="K157" i="1"/>
  <c r="M157" i="1" s="1"/>
  <c r="O153" i="1"/>
  <c r="K153" i="1"/>
  <c r="J153" i="1"/>
  <c r="I153" i="1"/>
  <c r="H153" i="1"/>
  <c r="G153" i="1"/>
  <c r="F153" i="1"/>
  <c r="E153" i="1"/>
  <c r="D153" i="1"/>
  <c r="C153" i="1"/>
  <c r="K152" i="1"/>
  <c r="M152" i="1" s="1"/>
  <c r="M153" i="1" s="1"/>
  <c r="O148" i="1"/>
  <c r="J148" i="1"/>
  <c r="I148" i="1"/>
  <c r="H148" i="1"/>
  <c r="G148" i="1"/>
  <c r="F148" i="1"/>
  <c r="E148" i="1"/>
  <c r="D148" i="1"/>
  <c r="C148" i="1"/>
  <c r="K147" i="1"/>
  <c r="M147" i="1" s="1"/>
  <c r="K146" i="1"/>
  <c r="M146" i="1" s="1"/>
  <c r="K145" i="1"/>
  <c r="M145" i="1" s="1"/>
  <c r="K144" i="1"/>
  <c r="M144" i="1" s="1"/>
  <c r="K143" i="1"/>
  <c r="K142" i="1"/>
  <c r="M142" i="1" s="1"/>
  <c r="K141" i="1"/>
  <c r="M141" i="1" s="1"/>
  <c r="O137" i="1"/>
  <c r="L137" i="1"/>
  <c r="J137" i="1"/>
  <c r="I137" i="1"/>
  <c r="H137" i="1"/>
  <c r="G137" i="1"/>
  <c r="F137" i="1"/>
  <c r="E137" i="1"/>
  <c r="D137" i="1"/>
  <c r="C137" i="1"/>
  <c r="K136" i="1"/>
  <c r="M136" i="1" s="1"/>
  <c r="M137" i="1" s="1"/>
  <c r="O132" i="1"/>
  <c r="J132" i="1"/>
  <c r="I132" i="1"/>
  <c r="H132" i="1"/>
  <c r="G132" i="1"/>
  <c r="F132" i="1"/>
  <c r="E132" i="1"/>
  <c r="D132" i="1"/>
  <c r="C132" i="1"/>
  <c r="K131" i="1"/>
  <c r="M131" i="1" s="1"/>
  <c r="K130" i="1"/>
  <c r="M130" i="1" s="1"/>
  <c r="K129" i="1"/>
  <c r="M129" i="1" s="1"/>
  <c r="K128" i="1"/>
  <c r="M128" i="1" s="1"/>
  <c r="K127" i="1"/>
  <c r="M127" i="1" s="1"/>
  <c r="K126" i="1"/>
  <c r="M126" i="1" s="1"/>
  <c r="K125" i="1"/>
  <c r="M125" i="1" s="1"/>
  <c r="K124" i="1"/>
  <c r="M124" i="1" s="1"/>
  <c r="O120" i="1"/>
  <c r="L120" i="1"/>
  <c r="J120" i="1"/>
  <c r="I120" i="1"/>
  <c r="H120" i="1"/>
  <c r="G120" i="1"/>
  <c r="F120" i="1"/>
  <c r="E120" i="1"/>
  <c r="D120" i="1"/>
  <c r="C120" i="1"/>
  <c r="K119" i="1"/>
  <c r="M119" i="1" s="1"/>
  <c r="K118" i="1"/>
  <c r="M118" i="1" s="1"/>
  <c r="K117" i="1"/>
  <c r="M117" i="1" s="1"/>
  <c r="K116" i="1"/>
  <c r="M116" i="1" s="1"/>
  <c r="K115" i="1"/>
  <c r="M115" i="1" s="1"/>
  <c r="K114" i="1"/>
  <c r="M114" i="1" s="1"/>
  <c r="K113" i="1"/>
  <c r="M113" i="1" s="1"/>
  <c r="K112" i="1"/>
  <c r="M112" i="1" s="1"/>
  <c r="K111" i="1"/>
  <c r="O108" i="1"/>
  <c r="L108" i="1"/>
  <c r="J108" i="1"/>
  <c r="I108" i="1"/>
  <c r="H108" i="1"/>
  <c r="G108" i="1"/>
  <c r="F108" i="1"/>
  <c r="E108" i="1"/>
  <c r="D108" i="1"/>
  <c r="C108" i="1"/>
  <c r="K107" i="1"/>
  <c r="M107" i="1" s="1"/>
  <c r="K106" i="1"/>
  <c r="M106" i="1" s="1"/>
  <c r="K105" i="1"/>
  <c r="M105" i="1" s="1"/>
  <c r="K104" i="1"/>
  <c r="O101" i="1"/>
  <c r="J101" i="1"/>
  <c r="I101" i="1"/>
  <c r="H101" i="1"/>
  <c r="G101" i="1"/>
  <c r="F101" i="1"/>
  <c r="E101" i="1"/>
  <c r="D101" i="1"/>
  <c r="C101" i="1"/>
  <c r="K100" i="1"/>
  <c r="M100" i="1" s="1"/>
  <c r="K99" i="1"/>
  <c r="M99" i="1" s="1"/>
  <c r="K98" i="1"/>
  <c r="M98" i="1" s="1"/>
  <c r="K97" i="1"/>
  <c r="K101" i="1" s="1"/>
  <c r="O94" i="1"/>
  <c r="J94" i="1"/>
  <c r="I94" i="1"/>
  <c r="H94" i="1"/>
  <c r="G94" i="1"/>
  <c r="F94" i="1"/>
  <c r="E94" i="1"/>
  <c r="D94" i="1"/>
  <c r="C94" i="1"/>
  <c r="K93" i="1"/>
  <c r="M93" i="1" s="1"/>
  <c r="K92" i="1"/>
  <c r="M92" i="1" s="1"/>
  <c r="K91" i="1"/>
  <c r="M91" i="1" s="1"/>
  <c r="K90" i="1"/>
  <c r="M90" i="1" s="1"/>
  <c r="K89" i="1"/>
  <c r="M89" i="1" s="1"/>
  <c r="K88" i="1"/>
  <c r="M88" i="1" s="1"/>
  <c r="O84" i="1"/>
  <c r="J84" i="1"/>
  <c r="I84" i="1"/>
  <c r="H84" i="1"/>
  <c r="G84" i="1"/>
  <c r="F84" i="1"/>
  <c r="E84" i="1"/>
  <c r="D84" i="1"/>
  <c r="C84" i="1"/>
  <c r="K83" i="1"/>
  <c r="M83" i="1" s="1"/>
  <c r="M84" i="1" s="1"/>
  <c r="O80" i="1"/>
  <c r="J80" i="1"/>
  <c r="I80" i="1"/>
  <c r="H80" i="1"/>
  <c r="G80" i="1"/>
  <c r="F80" i="1"/>
  <c r="E80" i="1"/>
  <c r="D80" i="1"/>
  <c r="C80" i="1"/>
  <c r="K79" i="1"/>
  <c r="M79" i="1" s="1"/>
  <c r="K78" i="1"/>
  <c r="M78" i="1" s="1"/>
  <c r="K77" i="1"/>
  <c r="M77" i="1" s="1"/>
  <c r="K76" i="1"/>
  <c r="M76" i="1" s="1"/>
  <c r="K75" i="1"/>
  <c r="M75" i="1" s="1"/>
  <c r="K74" i="1"/>
  <c r="M74" i="1" s="1"/>
  <c r="K73" i="1"/>
  <c r="M73" i="1" s="1"/>
  <c r="K72" i="1"/>
  <c r="M72" i="1" s="1"/>
  <c r="K71" i="1"/>
  <c r="M71" i="1" s="1"/>
  <c r="K70" i="1"/>
  <c r="M70" i="1" s="1"/>
  <c r="K69" i="1"/>
  <c r="M69" i="1" s="1"/>
  <c r="O66" i="1"/>
  <c r="J66" i="1"/>
  <c r="I66" i="1"/>
  <c r="H66" i="1"/>
  <c r="G66" i="1"/>
  <c r="F66" i="1"/>
  <c r="E66" i="1"/>
  <c r="D66" i="1"/>
  <c r="C66" i="1"/>
  <c r="K65" i="1"/>
  <c r="M65" i="1" s="1"/>
  <c r="K64" i="1"/>
  <c r="K66" i="1" s="1"/>
  <c r="O60" i="1"/>
  <c r="M60" i="1"/>
  <c r="J60" i="1"/>
  <c r="I60" i="1"/>
  <c r="H60" i="1"/>
  <c r="G60" i="1"/>
  <c r="F60" i="1"/>
  <c r="E60" i="1"/>
  <c r="D60" i="1"/>
  <c r="C60" i="1"/>
  <c r="K59" i="1"/>
  <c r="K60" i="1" s="1"/>
  <c r="O56" i="1"/>
  <c r="J56" i="1"/>
  <c r="I56" i="1"/>
  <c r="H56" i="1"/>
  <c r="G56" i="1"/>
  <c r="F56" i="1"/>
  <c r="E56" i="1"/>
  <c r="D56" i="1"/>
  <c r="C56" i="1"/>
  <c r="K55" i="1"/>
  <c r="M55" i="1" s="1"/>
  <c r="K54" i="1"/>
  <c r="M54" i="1" s="1"/>
  <c r="K53" i="1"/>
  <c r="M53" i="1" s="1"/>
  <c r="K52" i="1"/>
  <c r="M52" i="1" s="1"/>
  <c r="K51" i="1"/>
  <c r="M51" i="1" s="1"/>
  <c r="K50" i="1"/>
  <c r="M50" i="1" s="1"/>
  <c r="K49" i="1"/>
  <c r="M49" i="1" s="1"/>
  <c r="K48" i="1"/>
  <c r="M48" i="1" s="1"/>
  <c r="K47" i="1"/>
  <c r="M47" i="1" s="1"/>
  <c r="K46" i="1"/>
  <c r="M46" i="1" s="1"/>
  <c r="K45" i="1"/>
  <c r="M45" i="1" s="1"/>
  <c r="K44" i="1"/>
  <c r="M44" i="1" s="1"/>
  <c r="K43" i="1"/>
  <c r="M43" i="1" s="1"/>
  <c r="K42" i="1"/>
  <c r="M42" i="1" s="1"/>
  <c r="K41" i="1"/>
  <c r="O38" i="1"/>
  <c r="J38" i="1"/>
  <c r="I38" i="1"/>
  <c r="H38" i="1"/>
  <c r="G38" i="1"/>
  <c r="F38" i="1"/>
  <c r="E38" i="1"/>
  <c r="D38" i="1"/>
  <c r="C38" i="1"/>
  <c r="K37" i="1"/>
  <c r="M37" i="1" s="1"/>
  <c r="K36" i="1"/>
  <c r="M36" i="1" s="1"/>
  <c r="M35" i="1"/>
  <c r="K34" i="1"/>
  <c r="K33" i="1"/>
  <c r="M33" i="1" s="1"/>
  <c r="O27" i="1"/>
  <c r="J27" i="1"/>
  <c r="I27" i="1"/>
  <c r="H27" i="1"/>
  <c r="G27" i="1"/>
  <c r="F27" i="1"/>
  <c r="E27" i="1"/>
  <c r="D27" i="1"/>
  <c r="C27" i="1"/>
  <c r="K26" i="1"/>
  <c r="M26" i="1" s="1"/>
  <c r="K25" i="1"/>
  <c r="M25" i="1" s="1"/>
  <c r="K24" i="1"/>
  <c r="M24" i="1" s="1"/>
  <c r="K23" i="1"/>
  <c r="M23" i="1" s="1"/>
  <c r="K22" i="1"/>
  <c r="M22" i="1" s="1"/>
  <c r="K21" i="1"/>
  <c r="M21" i="1" s="1"/>
  <c r="K20" i="1"/>
  <c r="M20" i="1" s="1"/>
  <c r="K19" i="1"/>
  <c r="M19" i="1" s="1"/>
  <c r="K18" i="1"/>
  <c r="M18" i="1" s="1"/>
  <c r="K17" i="1"/>
  <c r="M17" i="1" s="1"/>
  <c r="K16" i="1"/>
  <c r="M16" i="1" s="1"/>
  <c r="K15" i="1"/>
  <c r="M15" i="1" s="1"/>
  <c r="K14" i="1"/>
  <c r="M14" i="1" s="1"/>
  <c r="K13" i="1"/>
  <c r="M13" i="1" s="1"/>
  <c r="K12" i="1"/>
  <c r="M12" i="1" s="1"/>
  <c r="K11" i="1"/>
  <c r="M11" i="1" s="1"/>
  <c r="K10" i="1"/>
  <c r="M10" i="1" s="1"/>
  <c r="K9" i="1"/>
  <c r="M9" i="1" s="1"/>
  <c r="F171" i="1" l="1"/>
  <c r="K148" i="1"/>
  <c r="K38" i="1"/>
  <c r="K56" i="1"/>
  <c r="O171" i="1"/>
  <c r="H171" i="1"/>
  <c r="I171" i="1"/>
  <c r="J171" i="1"/>
  <c r="K161" i="1"/>
  <c r="C171" i="1"/>
  <c r="M94" i="1"/>
  <c r="G171" i="1"/>
  <c r="K108" i="1"/>
  <c r="D171" i="1"/>
  <c r="K169" i="1"/>
  <c r="E171" i="1"/>
  <c r="K120" i="1"/>
  <c r="M80" i="1"/>
  <c r="M27" i="1"/>
  <c r="M132" i="1"/>
  <c r="M143" i="1"/>
  <c r="M148" i="1" s="1"/>
  <c r="M158" i="1"/>
  <c r="M161" i="1" s="1"/>
  <c r="K27" i="1"/>
  <c r="M41" i="1"/>
  <c r="M56" i="1" s="1"/>
  <c r="M104" i="1"/>
  <c r="M108" i="1" s="1"/>
  <c r="K80" i="1"/>
  <c r="K94" i="1"/>
  <c r="K132" i="1"/>
  <c r="K84" i="1"/>
  <c r="K137" i="1"/>
  <c r="M64" i="1"/>
  <c r="M66" i="1" s="1"/>
  <c r="M34" i="1"/>
  <c r="M38" i="1" s="1"/>
  <c r="M97" i="1"/>
  <c r="M101" i="1" s="1"/>
  <c r="M166" i="1"/>
  <c r="M169" i="1" s="1"/>
  <c r="M111" i="1"/>
  <c r="M120" i="1" s="1"/>
  <c r="K171" i="1" l="1"/>
  <c r="M171" i="1"/>
</calcChain>
</file>

<file path=xl/sharedStrings.xml><?xml version="1.0" encoding="utf-8"?>
<sst xmlns="http://schemas.openxmlformats.org/spreadsheetml/2006/main" count="337" uniqueCount="142">
  <si>
    <t>Wigton Town Council Budget 2025/2026</t>
  </si>
  <si>
    <t>Budget 2025-2026</t>
  </si>
  <si>
    <t>Forecasted Final Position 2024-2025</t>
  </si>
  <si>
    <t>Code</t>
  </si>
  <si>
    <t>Title</t>
  </si>
  <si>
    <t>2024-25</t>
  </si>
  <si>
    <t>Apr - Sept</t>
  </si>
  <si>
    <t>- - -- - - - - - - - - - - - - - Forecast - - - - - - - - - - - - - - - - -</t>
  </si>
  <si>
    <t>2025-2026</t>
  </si>
  <si>
    <t>INCOME</t>
  </si>
  <si>
    <t>External Contracts and General Income</t>
  </si>
  <si>
    <t>Budget</t>
  </si>
  <si>
    <t>Actual</t>
  </si>
  <si>
    <t>Oct</t>
  </si>
  <si>
    <t>Nov</t>
  </si>
  <si>
    <t>Dec</t>
  </si>
  <si>
    <t>Jan</t>
  </si>
  <si>
    <t>Feb</t>
  </si>
  <si>
    <t>Mar</t>
  </si>
  <si>
    <t>TOTAL</t>
  </si>
  <si>
    <t>Variance</t>
  </si>
  <si>
    <t>Proposed Budget</t>
  </si>
  <si>
    <t>Opening Balance</t>
  </si>
  <si>
    <t>CCL</t>
  </si>
  <si>
    <t>Nelson Thomlinson</t>
  </si>
  <si>
    <t>Innovia</t>
  </si>
  <si>
    <t>Thomlinson Junior School</t>
  </si>
  <si>
    <t>Wigton Infant School</t>
  </si>
  <si>
    <t>Futamura</t>
  </si>
  <si>
    <t>Wigton Bowling Club Rent</t>
  </si>
  <si>
    <t>Wigton Bowling Club Labour</t>
  </si>
  <si>
    <t>Dalston</t>
  </si>
  <si>
    <t>St Michael's Primary</t>
  </si>
  <si>
    <t>Cricket Club</t>
  </si>
  <si>
    <t>Football Pitches</t>
  </si>
  <si>
    <t xml:space="preserve"> </t>
  </si>
  <si>
    <t>Hire Barton Laws</t>
  </si>
  <si>
    <t>Allotments</t>
  </si>
  <si>
    <t>Loan repayment</t>
  </si>
  <si>
    <t xml:space="preserve">Donations </t>
  </si>
  <si>
    <t>Precept</t>
  </si>
  <si>
    <t>Events</t>
  </si>
  <si>
    <t>SUB TOTAL</t>
  </si>
  <si>
    <t>EXPENDITURE</t>
  </si>
  <si>
    <t>Staffing Costs</t>
  </si>
  <si>
    <t>Staff Costs</t>
  </si>
  <si>
    <t>Welfare</t>
  </si>
  <si>
    <t>Solicitors Fees</t>
  </si>
  <si>
    <t>Clothing/PPE</t>
  </si>
  <si>
    <t xml:space="preserve">Training </t>
  </si>
  <si>
    <t>Administration and Office Expenditure</t>
  </si>
  <si>
    <t>CALC/NALC Membership</t>
  </si>
  <si>
    <t>Scribe Membership</t>
  </si>
  <si>
    <t>Adobe</t>
  </si>
  <si>
    <t>Canva</t>
  </si>
  <si>
    <t>Website</t>
  </si>
  <si>
    <t>Audit</t>
  </si>
  <si>
    <t>Mayor's Fund</t>
  </si>
  <si>
    <t>Defibrilator costs</t>
  </si>
  <si>
    <t>New Office Equipment</t>
  </si>
  <si>
    <t>Insurance</t>
  </si>
  <si>
    <t>Internet/Phone</t>
  </si>
  <si>
    <t>Mobile - Park staff</t>
  </si>
  <si>
    <t>Printer lease (Grenke)</t>
  </si>
  <si>
    <t xml:space="preserve">Printing </t>
  </si>
  <si>
    <t>ICO membership</t>
  </si>
  <si>
    <t>S137</t>
  </si>
  <si>
    <t>Poppys/Wreaths</t>
  </si>
  <si>
    <t>Grants and Donations</t>
  </si>
  <si>
    <t>Wigton Baths</t>
  </si>
  <si>
    <t>Grant Applications</t>
  </si>
  <si>
    <t>Barton Laws</t>
  </si>
  <si>
    <t>Barton Law Rates</t>
  </si>
  <si>
    <t>Barton Laws Electricity</t>
  </si>
  <si>
    <t>Barton Laws water</t>
  </si>
  <si>
    <t>Barton Laws Gas</t>
  </si>
  <si>
    <t>Barton Laws Maintenance</t>
  </si>
  <si>
    <t>Alarm checks/call outs</t>
  </si>
  <si>
    <t>Barton Laws Cleaning</t>
  </si>
  <si>
    <t>Barton Laws PAT testing</t>
  </si>
  <si>
    <t>Fire Exting checks</t>
  </si>
  <si>
    <t>Sanitary waste</t>
  </si>
  <si>
    <t>Alarm Maintenance</t>
  </si>
  <si>
    <t>Loans</t>
  </si>
  <si>
    <t>Barton Laws Loan - Public Loan Board</t>
  </si>
  <si>
    <t>Station Road Depot</t>
  </si>
  <si>
    <t>Station Yard Rates</t>
  </si>
  <si>
    <t>Station yard Electricity</t>
  </si>
  <si>
    <t>Station yard rent</t>
  </si>
  <si>
    <t>PAT testing</t>
  </si>
  <si>
    <t>Other running costs/consumables</t>
  </si>
  <si>
    <t>Skips/Waste removel</t>
  </si>
  <si>
    <t>Market Hall Office</t>
  </si>
  <si>
    <t>Market Hall Rates</t>
  </si>
  <si>
    <t>Market Hall office rent</t>
  </si>
  <si>
    <t>Market Hall room hire</t>
  </si>
  <si>
    <t>Public Toilets</t>
  </si>
  <si>
    <t>Rent</t>
  </si>
  <si>
    <t>Cleaning</t>
  </si>
  <si>
    <t>Toilet Roll</t>
  </si>
  <si>
    <t>Other Buildings/Land</t>
  </si>
  <si>
    <t xml:space="preserve">St Mary's Churchyard </t>
  </si>
  <si>
    <t>Bus Shelter</t>
  </si>
  <si>
    <t>Noticeboards</t>
  </si>
  <si>
    <t>Wigton Cemetery Precept</t>
  </si>
  <si>
    <t>Tree Works</t>
  </si>
  <si>
    <t>Plants and Flowers</t>
  </si>
  <si>
    <t>Roads/Paths repair</t>
  </si>
  <si>
    <t>Fountain/cleaning</t>
  </si>
  <si>
    <t>Memorial Garden</t>
  </si>
  <si>
    <t>Vehicles, Machinery and Equipment</t>
  </si>
  <si>
    <t>Equipment, tools and Materials</t>
  </si>
  <si>
    <t>Vehicle Maintenance</t>
  </si>
  <si>
    <t>Vehicle Fuel</t>
  </si>
  <si>
    <t>New Vehicle</t>
  </si>
  <si>
    <t>New Machinery</t>
  </si>
  <si>
    <t>Machinery Fuel</t>
  </si>
  <si>
    <t>Machinery Maintenance</t>
  </si>
  <si>
    <t>Machinery Hire</t>
  </si>
  <si>
    <t>CCTV</t>
  </si>
  <si>
    <t>Town CCTV</t>
  </si>
  <si>
    <t>Parks, Pitches and Allotments</t>
  </si>
  <si>
    <t>Allotment running costs</t>
  </si>
  <si>
    <t>Park/Play area and equipment</t>
  </si>
  <si>
    <t>Park pitches</t>
  </si>
  <si>
    <t>Barton Laws pitches</t>
  </si>
  <si>
    <t>Best kept allotment</t>
  </si>
  <si>
    <t>Bowling Club and green</t>
  </si>
  <si>
    <t>Park Maintenance</t>
  </si>
  <si>
    <t>Other</t>
  </si>
  <si>
    <t>Contingency</t>
  </si>
  <si>
    <t>Events and Festivals</t>
  </si>
  <si>
    <t>Christmas event</t>
  </si>
  <si>
    <t>Summer event</t>
  </si>
  <si>
    <t>Christmas Lights</t>
  </si>
  <si>
    <t>Awards Evening</t>
  </si>
  <si>
    <t>Projects</t>
  </si>
  <si>
    <t>Wigton Park Toilets</t>
  </si>
  <si>
    <t>East End Fence</t>
  </si>
  <si>
    <t>Cumbria in Bloom</t>
  </si>
  <si>
    <t>Dalton Shelter</t>
  </si>
  <si>
    <t>TOTAL EXPENDITURE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</si>
</sst>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scheme val="minor"/>
    </font>
    <font>
      <b/>
      <sz val="12"/>
      <color rgb="FF000000"/>
      <name val="Arial"/>
      <family val="2"/>
    </font>
    <font>
      <sz val="20"/>
      <color rgb="FF7030A0"/>
      <name val="Arial"/>
      <family val="2"/>
    </font>
    <font>
      <sz val="12"/>
      <color rgb="FF000000"/>
      <name val="Arial"/>
      <family val="2"/>
    </font>
    <font>
      <b/>
      <sz val="22"/>
      <color rgb="FFFF0000"/>
      <name val="Arial"/>
      <family val="2"/>
    </font>
    <font>
      <b/>
      <sz val="12"/>
      <color rgb="FFFF0000"/>
      <name val="Arial"/>
      <family val="2"/>
    </font>
    <font>
      <sz val="12"/>
      <color theme="1"/>
      <name val="Aptos Narrow"/>
      <family val="2"/>
      <scheme val="minor"/>
    </font>
    <font>
      <b/>
      <sz val="22"/>
      <color rgb="FF000000"/>
      <name val="Arial"/>
      <family val="2"/>
    </font>
    <font>
      <sz val="12"/>
      <color theme="1"/>
      <name val="Calibri"/>
      <family val="2"/>
    </font>
    <font>
      <sz val="12"/>
      <color theme="1"/>
      <name val="Arial"/>
      <family val="2"/>
    </font>
    <font>
      <b/>
      <sz val="12"/>
      <color rgb="FF00B050"/>
      <name val="Calibri"/>
      <family val="2"/>
    </font>
    <font>
      <b/>
      <sz val="12"/>
      <color theme="1"/>
      <name val="Calibri"/>
      <family val="2"/>
    </font>
    <font>
      <b/>
      <sz val="12"/>
      <color rgb="FF00000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theme="0"/>
        <bgColor rgb="FFDEEAF6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3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/>
      <bottom/>
      <diagonal/>
    </border>
    <border>
      <left style="thin">
        <color rgb="FF7F7F7F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7F7F7F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7F7F7F"/>
      </right>
      <top style="thin">
        <color rgb="FF000000"/>
      </top>
      <bottom/>
      <diagonal/>
    </border>
    <border>
      <left style="thin">
        <color rgb="FF7F7F7F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000000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/>
      <right/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 style="thin">
        <color rgb="FF000000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thin">
        <color rgb="FF000000"/>
      </left>
      <right style="thin">
        <color rgb="FF000000"/>
      </right>
      <top style="thin">
        <color rgb="FF7F7F7F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7F7F7F"/>
      </right>
      <top style="thin">
        <color rgb="FF000000"/>
      </top>
      <bottom style="thin">
        <color rgb="FF000000"/>
      </bottom>
      <diagonal/>
    </border>
    <border>
      <left/>
      <right style="thin">
        <color rgb="FF7F7F7F"/>
      </right>
      <top style="thin">
        <color rgb="FF000000"/>
      </top>
      <bottom style="thin">
        <color rgb="FF7F7F7F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7F7F7F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7F7F7F"/>
      </top>
      <bottom style="thin">
        <color rgb="FF000000"/>
      </bottom>
      <diagonal/>
    </border>
    <border>
      <left/>
      <right style="thin">
        <color rgb="FF000000"/>
      </right>
      <top style="thin">
        <color rgb="FF7F7F7F"/>
      </top>
      <bottom style="thin">
        <color rgb="FF000000"/>
      </bottom>
      <diagonal/>
    </border>
    <border>
      <left style="thin">
        <color rgb="FF7F7F7F"/>
      </left>
      <right/>
      <top style="thin">
        <color rgb="FF000000"/>
      </top>
      <bottom style="thin">
        <color rgb="FF7F7F7F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6" fillId="0" borderId="0" xfId="0" applyFont="1" applyAlignment="1">
      <alignment vertical="top"/>
    </xf>
    <xf numFmtId="0" fontId="1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1" fillId="0" borderId="4" xfId="0" applyFont="1" applyBorder="1" applyAlignment="1">
      <alignment horizontal="center" vertical="top"/>
    </xf>
    <xf numFmtId="1" fontId="3" fillId="0" borderId="5" xfId="0" applyNumberFormat="1" applyFont="1" applyBorder="1" applyAlignment="1">
      <alignment vertical="top"/>
    </xf>
    <xf numFmtId="0" fontId="8" fillId="0" borderId="6" xfId="0" applyFont="1" applyBorder="1" applyAlignment="1">
      <alignment vertical="top"/>
    </xf>
    <xf numFmtId="4" fontId="3" fillId="0" borderId="6" xfId="0" applyNumberFormat="1" applyFont="1" applyBorder="1" applyAlignment="1">
      <alignment vertical="top"/>
    </xf>
    <xf numFmtId="0" fontId="9" fillId="0" borderId="6" xfId="0" applyFont="1" applyBorder="1" applyAlignment="1">
      <alignment vertical="top"/>
    </xf>
    <xf numFmtId="1" fontId="3" fillId="0" borderId="7" xfId="0" applyNumberFormat="1" applyFont="1" applyBorder="1" applyAlignment="1">
      <alignment vertical="top"/>
    </xf>
    <xf numFmtId="0" fontId="8" fillId="0" borderId="8" xfId="0" applyFont="1" applyBorder="1" applyAlignment="1">
      <alignment vertical="top"/>
    </xf>
    <xf numFmtId="4" fontId="3" fillId="0" borderId="8" xfId="0" applyNumberFormat="1" applyFont="1" applyBorder="1" applyAlignment="1">
      <alignment vertical="top"/>
    </xf>
    <xf numFmtId="0" fontId="9" fillId="0" borderId="8" xfId="0" applyFont="1" applyBorder="1" applyAlignment="1">
      <alignment vertical="top"/>
    </xf>
    <xf numFmtId="0" fontId="8" fillId="0" borderId="9" xfId="0" applyFont="1" applyBorder="1" applyAlignment="1">
      <alignment vertical="top"/>
    </xf>
    <xf numFmtId="4" fontId="3" fillId="0" borderId="10" xfId="0" applyNumberFormat="1" applyFont="1" applyBorder="1" applyAlignment="1">
      <alignment vertical="top"/>
    </xf>
    <xf numFmtId="1" fontId="3" fillId="0" borderId="11" xfId="0" applyNumberFormat="1" applyFont="1" applyBorder="1" applyAlignment="1">
      <alignment vertical="top"/>
    </xf>
    <xf numFmtId="0" fontId="8" fillId="0" borderId="12" xfId="0" applyFont="1" applyBorder="1" applyAlignment="1">
      <alignment vertical="top"/>
    </xf>
    <xf numFmtId="4" fontId="3" fillId="0" borderId="13" xfId="0" applyNumberFormat="1" applyFont="1" applyBorder="1" applyAlignment="1">
      <alignment vertical="top"/>
    </xf>
    <xf numFmtId="4" fontId="3" fillId="0" borderId="14" xfId="0" applyNumberFormat="1" applyFont="1" applyBorder="1" applyAlignment="1">
      <alignment vertical="top"/>
    </xf>
    <xf numFmtId="0" fontId="9" fillId="0" borderId="14" xfId="0" applyFont="1" applyBorder="1" applyAlignment="1">
      <alignment vertical="top"/>
    </xf>
    <xf numFmtId="1" fontId="3" fillId="0" borderId="4" xfId="0" applyNumberFormat="1" applyFont="1" applyBorder="1" applyAlignment="1">
      <alignment vertical="top"/>
    </xf>
    <xf numFmtId="0" fontId="8" fillId="0" borderId="15" xfId="0" applyFont="1" applyBorder="1" applyAlignment="1">
      <alignment vertical="top"/>
    </xf>
    <xf numFmtId="4" fontId="3" fillId="0" borderId="16" xfId="0" applyNumberFormat="1" applyFont="1" applyBorder="1" applyAlignment="1">
      <alignment vertical="top"/>
    </xf>
    <xf numFmtId="4" fontId="3" fillId="0" borderId="17" xfId="0" applyNumberFormat="1" applyFont="1" applyBorder="1" applyAlignment="1">
      <alignment vertical="top"/>
    </xf>
    <xf numFmtId="0" fontId="10" fillId="0" borderId="15" xfId="0" applyFont="1" applyBorder="1" applyAlignment="1">
      <alignment vertical="top"/>
    </xf>
    <xf numFmtId="0" fontId="11" fillId="2" borderId="8" xfId="0" applyFont="1" applyFill="1" applyBorder="1" applyAlignment="1">
      <alignment vertical="top"/>
    </xf>
    <xf numFmtId="4" fontId="1" fillId="2" borderId="8" xfId="0" applyNumberFormat="1" applyFont="1" applyFill="1" applyBorder="1" applyAlignment="1">
      <alignment vertical="top"/>
    </xf>
    <xf numFmtId="4" fontId="1" fillId="2" borderId="18" xfId="0" applyNumberFormat="1" applyFont="1" applyFill="1" applyBorder="1" applyAlignment="1">
      <alignment vertical="top"/>
    </xf>
    <xf numFmtId="0" fontId="11" fillId="3" borderId="0" xfId="0" applyFont="1" applyFill="1" applyAlignment="1">
      <alignment vertical="top"/>
    </xf>
    <xf numFmtId="4" fontId="1" fillId="3" borderId="0" xfId="0" applyNumberFormat="1" applyFont="1" applyFill="1" applyAlignment="1">
      <alignment vertical="top"/>
    </xf>
    <xf numFmtId="0" fontId="3" fillId="4" borderId="0" xfId="0" applyFont="1" applyFill="1" applyAlignment="1">
      <alignment vertical="top"/>
    </xf>
    <xf numFmtId="0" fontId="1" fillId="0" borderId="19" xfId="0" applyFont="1" applyBorder="1" applyAlignment="1">
      <alignment vertical="top"/>
    </xf>
    <xf numFmtId="0" fontId="3" fillId="0" borderId="20" xfId="0" applyFont="1" applyBorder="1" applyAlignment="1">
      <alignment vertical="top"/>
    </xf>
    <xf numFmtId="1" fontId="3" fillId="0" borderId="21" xfId="0" applyNumberFormat="1" applyFont="1" applyBorder="1" applyAlignment="1">
      <alignment vertical="top"/>
    </xf>
    <xf numFmtId="0" fontId="8" fillId="0" borderId="1" xfId="0" applyFont="1" applyBorder="1" applyAlignment="1">
      <alignment vertical="top"/>
    </xf>
    <xf numFmtId="4" fontId="3" fillId="0" borderId="22" xfId="0" applyNumberFormat="1" applyFont="1" applyBorder="1" applyAlignment="1">
      <alignment vertical="top"/>
    </xf>
    <xf numFmtId="2" fontId="3" fillId="0" borderId="8" xfId="0" applyNumberFormat="1" applyFont="1" applyBorder="1" applyAlignment="1">
      <alignment vertical="top"/>
    </xf>
    <xf numFmtId="2" fontId="3" fillId="0" borderId="6" xfId="0" applyNumberFormat="1" applyFont="1" applyBorder="1" applyAlignment="1">
      <alignment vertical="top"/>
    </xf>
    <xf numFmtId="2" fontId="3" fillId="0" borderId="14" xfId="0" applyNumberFormat="1" applyFont="1" applyBorder="1" applyAlignment="1">
      <alignment vertical="top"/>
    </xf>
    <xf numFmtId="0" fontId="8" fillId="0" borderId="23" xfId="0" applyFont="1" applyBorder="1" applyAlignment="1">
      <alignment vertical="top"/>
    </xf>
    <xf numFmtId="4" fontId="3" fillId="0" borderId="23" xfId="0" applyNumberFormat="1" applyFont="1" applyBorder="1" applyAlignment="1">
      <alignment vertical="top"/>
    </xf>
    <xf numFmtId="0" fontId="3" fillId="0" borderId="24" xfId="0" applyFont="1" applyBorder="1" applyAlignment="1">
      <alignment vertical="top"/>
    </xf>
    <xf numFmtId="4" fontId="3" fillId="0" borderId="0" xfId="0" applyNumberFormat="1" applyFont="1" applyAlignment="1">
      <alignment vertical="top"/>
    </xf>
    <xf numFmtId="3" fontId="3" fillId="0" borderId="0" xfId="0" applyNumberFormat="1" applyFont="1" applyAlignment="1">
      <alignment vertical="top"/>
    </xf>
    <xf numFmtId="1" fontId="3" fillId="0" borderId="25" xfId="0" applyNumberFormat="1" applyFont="1" applyBorder="1" applyAlignment="1">
      <alignment vertical="top"/>
    </xf>
    <xf numFmtId="0" fontId="8" fillId="0" borderId="26" xfId="0" applyFont="1" applyBorder="1" applyAlignment="1">
      <alignment vertical="top"/>
    </xf>
    <xf numFmtId="4" fontId="9" fillId="0" borderId="8" xfId="0" applyNumberFormat="1" applyFont="1" applyBorder="1" applyAlignment="1">
      <alignment vertical="top"/>
    </xf>
    <xf numFmtId="0" fontId="8" fillId="0" borderId="27" xfId="0" applyFont="1" applyBorder="1" applyAlignment="1">
      <alignment vertical="top"/>
    </xf>
    <xf numFmtId="4" fontId="3" fillId="0" borderId="18" xfId="0" applyNumberFormat="1" applyFont="1" applyBorder="1" applyAlignment="1">
      <alignment vertical="top"/>
    </xf>
    <xf numFmtId="0" fontId="8" fillId="0" borderId="13" xfId="0" applyFont="1" applyBorder="1" applyAlignment="1">
      <alignment vertical="top"/>
    </xf>
    <xf numFmtId="1" fontId="3" fillId="0" borderId="28" xfId="0" applyNumberFormat="1" applyFont="1" applyBorder="1" applyAlignment="1">
      <alignment vertical="top"/>
    </xf>
    <xf numFmtId="0" fontId="8" fillId="0" borderId="4" xfId="0" applyFont="1" applyBorder="1" applyAlignment="1">
      <alignment vertical="top"/>
    </xf>
    <xf numFmtId="4" fontId="3" fillId="0" borderId="4" xfId="0" applyNumberFormat="1" applyFont="1" applyBorder="1" applyAlignment="1">
      <alignment vertical="top"/>
    </xf>
    <xf numFmtId="0" fontId="9" fillId="0" borderId="4" xfId="0" applyFont="1" applyBorder="1" applyAlignment="1">
      <alignment vertical="top"/>
    </xf>
    <xf numFmtId="4" fontId="9" fillId="0" borderId="11" xfId="0" applyNumberFormat="1" applyFont="1" applyBorder="1" applyAlignment="1">
      <alignment vertical="top"/>
    </xf>
    <xf numFmtId="4" fontId="9" fillId="0" borderId="14" xfId="0" applyNumberFormat="1" applyFont="1" applyBorder="1" applyAlignment="1">
      <alignment vertical="top"/>
    </xf>
    <xf numFmtId="1" fontId="3" fillId="0" borderId="29" xfId="0" applyNumberFormat="1" applyFont="1" applyBorder="1" applyAlignment="1">
      <alignment vertical="top"/>
    </xf>
    <xf numFmtId="0" fontId="8" fillId="0" borderId="10" xfId="0" applyFont="1" applyBorder="1" applyAlignment="1">
      <alignment vertical="top"/>
    </xf>
    <xf numFmtId="1" fontId="3" fillId="0" borderId="30" xfId="0" applyNumberFormat="1" applyFont="1" applyBorder="1" applyAlignment="1">
      <alignment vertical="top"/>
    </xf>
    <xf numFmtId="4" fontId="8" fillId="0" borderId="8" xfId="0" applyNumberFormat="1" applyFont="1" applyBorder="1" applyAlignment="1">
      <alignment vertical="top"/>
    </xf>
    <xf numFmtId="0" fontId="8" fillId="0" borderId="31" xfId="0" applyFont="1" applyBorder="1" applyAlignment="1">
      <alignment vertical="top"/>
    </xf>
    <xf numFmtId="2" fontId="3" fillId="0" borderId="4" xfId="0" applyNumberFormat="1" applyFont="1" applyBorder="1" applyAlignment="1">
      <alignment vertical="top"/>
    </xf>
    <xf numFmtId="4" fontId="9" fillId="0" borderId="4" xfId="0" applyNumberFormat="1" applyFont="1" applyBorder="1" applyAlignment="1">
      <alignment vertical="top"/>
    </xf>
    <xf numFmtId="4" fontId="9" fillId="0" borderId="7" xfId="0" applyNumberFormat="1" applyFont="1" applyBorder="1" applyAlignment="1">
      <alignment vertical="top"/>
    </xf>
    <xf numFmtId="4" fontId="9" fillId="0" borderId="6" xfId="0" applyNumberFormat="1" applyFont="1" applyBorder="1" applyAlignment="1">
      <alignment vertical="top"/>
    </xf>
    <xf numFmtId="0" fontId="8" fillId="0" borderId="14" xfId="0" applyFont="1" applyBorder="1" applyAlignment="1">
      <alignment vertical="top"/>
    </xf>
    <xf numFmtId="1" fontId="3" fillId="0" borderId="0" xfId="0" applyNumberFormat="1" applyFont="1" applyAlignment="1">
      <alignment vertical="top"/>
    </xf>
    <xf numFmtId="0" fontId="8" fillId="0" borderId="0" xfId="0" applyFont="1" applyAlignment="1">
      <alignment vertical="top"/>
    </xf>
    <xf numFmtId="4" fontId="8" fillId="0" borderId="0" xfId="0" applyNumberFormat="1" applyFont="1" applyAlignment="1">
      <alignment vertical="top"/>
    </xf>
    <xf numFmtId="1" fontId="3" fillId="0" borderId="32" xfId="0" applyNumberFormat="1" applyFont="1" applyBorder="1" applyAlignment="1">
      <alignment vertical="top"/>
    </xf>
    <xf numFmtId="0" fontId="8" fillId="0" borderId="33" xfId="0" applyFont="1" applyBorder="1" applyAlignment="1">
      <alignment vertical="top"/>
    </xf>
    <xf numFmtId="0" fontId="8" fillId="0" borderId="34" xfId="0" applyFont="1" applyBorder="1" applyAlignment="1">
      <alignment vertical="top"/>
    </xf>
    <xf numFmtId="4" fontId="8" fillId="0" borderId="14" xfId="0" applyNumberFormat="1" applyFont="1" applyBorder="1" applyAlignment="1">
      <alignment vertical="top"/>
    </xf>
    <xf numFmtId="2" fontId="3" fillId="0" borderId="0" xfId="0" applyNumberFormat="1" applyFont="1" applyAlignment="1">
      <alignment vertical="top"/>
    </xf>
    <xf numFmtId="1" fontId="3" fillId="0" borderId="34" xfId="0" applyNumberFormat="1" applyFont="1" applyBorder="1" applyAlignment="1">
      <alignment vertical="top"/>
    </xf>
    <xf numFmtId="4" fontId="9" fillId="0" borderId="9" xfId="0" applyNumberFormat="1" applyFont="1" applyBorder="1" applyAlignment="1">
      <alignment vertical="top"/>
    </xf>
    <xf numFmtId="4" fontId="3" fillId="0" borderId="35" xfId="0" applyNumberFormat="1" applyFont="1" applyBorder="1" applyAlignment="1">
      <alignment vertical="top"/>
    </xf>
    <xf numFmtId="0" fontId="12" fillId="5" borderId="4" xfId="0" applyFont="1" applyFill="1" applyBorder="1" applyAlignment="1">
      <alignment vertical="top"/>
    </xf>
    <xf numFmtId="4" fontId="12" fillId="5" borderId="4" xfId="0" applyNumberFormat="1" applyFont="1" applyFill="1" applyBorder="1" applyAlignment="1">
      <alignment vertical="top"/>
    </xf>
    <xf numFmtId="4" fontId="12" fillId="4" borderId="4" xfId="0" applyNumberFormat="1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5F63F-DDF9-4C72-B9D6-6A4F058F0301}">
  <dimension ref="A1:O171"/>
  <sheetViews>
    <sheetView tabSelected="1" workbookViewId="0">
      <selection activeCell="T12" sqref="T12"/>
    </sheetView>
  </sheetViews>
  <sheetFormatPr defaultRowHeight="15" x14ac:dyDescent="0.25"/>
  <cols>
    <col min="2" max="2" width="73.5703125" bestFit="1" customWidth="1"/>
    <col min="3" max="4" width="12.85546875" customWidth="1"/>
    <col min="5" max="10" width="12.85546875" hidden="1" customWidth="1"/>
    <col min="11" max="11" width="12.85546875" customWidth="1"/>
    <col min="13" max="13" width="12.85546875" customWidth="1"/>
    <col min="15" max="15" width="12.42578125" customWidth="1"/>
  </cols>
  <sheetData>
    <row r="1" spans="1:15" ht="27.75" x14ac:dyDescent="0.25">
      <c r="A1" s="1"/>
      <c r="B1" s="2" t="s">
        <v>0</v>
      </c>
      <c r="C1" s="3"/>
      <c r="D1" s="3"/>
      <c r="E1" s="4" t="s">
        <v>1</v>
      </c>
      <c r="F1" s="5"/>
      <c r="G1" s="5"/>
      <c r="H1" s="5"/>
      <c r="I1" s="5"/>
      <c r="J1" s="5"/>
      <c r="K1" s="3"/>
      <c r="L1" s="3"/>
      <c r="M1" s="3"/>
      <c r="N1" s="3"/>
      <c r="O1" s="3"/>
    </row>
    <row r="2" spans="1:15" ht="27.75" x14ac:dyDescent="0.25">
      <c r="A2" s="6"/>
      <c r="B2" s="6"/>
      <c r="C2" s="3"/>
      <c r="D2" s="3"/>
      <c r="E2" s="7" t="s">
        <v>2</v>
      </c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ht="15.75" x14ac:dyDescent="0.25">
      <c r="A4" s="1" t="s">
        <v>3</v>
      </c>
      <c r="B4" s="1" t="s">
        <v>4</v>
      </c>
      <c r="C4" s="8" t="s">
        <v>5</v>
      </c>
      <c r="D4" s="8" t="s">
        <v>6</v>
      </c>
      <c r="E4" s="9" t="s">
        <v>7</v>
      </c>
      <c r="F4" s="10"/>
      <c r="G4" s="10"/>
      <c r="H4" s="10"/>
      <c r="I4" s="10"/>
      <c r="J4" s="10"/>
      <c r="K4" s="8" t="s">
        <v>5</v>
      </c>
      <c r="L4" s="3"/>
      <c r="M4" s="3"/>
      <c r="N4" s="3"/>
      <c r="O4" s="8" t="s">
        <v>8</v>
      </c>
    </row>
    <row r="5" spans="1:15" ht="15.75" x14ac:dyDescent="0.25">
      <c r="A5" s="1"/>
      <c r="B5" s="1"/>
      <c r="C5" s="8"/>
      <c r="D5" s="8"/>
      <c r="E5" s="8"/>
      <c r="F5" s="6"/>
      <c r="G5" s="6"/>
      <c r="H5" s="6"/>
      <c r="I5" s="6"/>
      <c r="J5" s="6"/>
      <c r="K5" s="8"/>
      <c r="L5" s="3"/>
      <c r="M5" s="3"/>
      <c r="N5" s="3"/>
      <c r="O5" s="8"/>
    </row>
    <row r="6" spans="1:15" ht="15.75" x14ac:dyDescent="0.25">
      <c r="A6" s="1" t="s">
        <v>9</v>
      </c>
      <c r="B6" s="1"/>
      <c r="C6" s="8"/>
      <c r="D6" s="8"/>
      <c r="E6" s="8"/>
      <c r="F6" s="6"/>
      <c r="G6" s="6"/>
      <c r="H6" s="6"/>
      <c r="I6" s="6"/>
      <c r="J6" s="6"/>
      <c r="K6" s="8"/>
      <c r="L6" s="3"/>
      <c r="M6" s="3"/>
      <c r="N6" s="3"/>
      <c r="O6" s="8"/>
    </row>
    <row r="7" spans="1:15" ht="15.75" x14ac:dyDescent="0.25">
      <c r="A7" s="11" t="s">
        <v>10</v>
      </c>
      <c r="B7" s="12"/>
      <c r="C7" s="8" t="s">
        <v>11</v>
      </c>
      <c r="D7" s="8" t="s">
        <v>12</v>
      </c>
      <c r="E7" s="8" t="s">
        <v>13</v>
      </c>
      <c r="F7" s="8" t="s">
        <v>14</v>
      </c>
      <c r="G7" s="8" t="s">
        <v>15</v>
      </c>
      <c r="H7" s="8" t="s">
        <v>16</v>
      </c>
      <c r="I7" s="8" t="s">
        <v>17</v>
      </c>
      <c r="J7" s="8" t="s">
        <v>18</v>
      </c>
      <c r="K7" s="1" t="s">
        <v>19</v>
      </c>
      <c r="L7" s="1"/>
      <c r="M7" s="1" t="s">
        <v>20</v>
      </c>
      <c r="N7" s="3"/>
      <c r="O7" s="1" t="s">
        <v>21</v>
      </c>
    </row>
    <row r="8" spans="1:15" ht="15.75" x14ac:dyDescent="0.25">
      <c r="A8" s="13"/>
      <c r="B8" s="13" t="s">
        <v>22</v>
      </c>
      <c r="C8" s="14">
        <v>161845.85</v>
      </c>
      <c r="D8" s="14"/>
      <c r="E8" s="14"/>
      <c r="F8" s="14"/>
      <c r="G8" s="14"/>
      <c r="H8" s="14"/>
      <c r="I8" s="14"/>
      <c r="J8" s="14"/>
      <c r="K8" s="13"/>
      <c r="L8" s="13"/>
      <c r="M8" s="13"/>
      <c r="N8" s="3"/>
      <c r="O8" s="13">
        <v>150881</v>
      </c>
    </row>
    <row r="9" spans="1:15" ht="15.75" x14ac:dyDescent="0.25">
      <c r="A9" s="15"/>
      <c r="B9" s="16" t="s">
        <v>23</v>
      </c>
      <c r="C9" s="17">
        <v>2800</v>
      </c>
      <c r="D9" s="17">
        <v>1246</v>
      </c>
      <c r="E9" s="18">
        <v>687</v>
      </c>
      <c r="F9" s="18"/>
      <c r="G9" s="18"/>
      <c r="H9" s="18">
        <v>687</v>
      </c>
      <c r="I9" s="18"/>
      <c r="J9" s="18"/>
      <c r="K9" s="17">
        <f t="shared" ref="K9:K26" si="0">SUM(D9:J9)</f>
        <v>2620</v>
      </c>
      <c r="L9" s="17"/>
      <c r="M9" s="17">
        <f t="shared" ref="M9:M26" si="1">C9-K9</f>
        <v>180</v>
      </c>
      <c r="N9" s="3"/>
      <c r="O9" s="16">
        <v>2724</v>
      </c>
    </row>
    <row r="10" spans="1:15" ht="15.75" x14ac:dyDescent="0.25">
      <c r="A10" s="19"/>
      <c r="B10" s="20" t="s">
        <v>24</v>
      </c>
      <c r="C10" s="21">
        <v>3500</v>
      </c>
      <c r="D10" s="21">
        <v>8588</v>
      </c>
      <c r="E10" s="22">
        <v>4800</v>
      </c>
      <c r="F10" s="22"/>
      <c r="G10" s="22"/>
      <c r="H10" s="22">
        <v>4800</v>
      </c>
      <c r="I10" s="22"/>
      <c r="J10" s="22"/>
      <c r="K10" s="21">
        <f t="shared" si="0"/>
        <v>18188</v>
      </c>
      <c r="L10" s="21"/>
      <c r="M10" s="21">
        <f t="shared" si="1"/>
        <v>-14688</v>
      </c>
      <c r="N10" s="3"/>
      <c r="O10" s="20">
        <v>18000</v>
      </c>
    </row>
    <row r="11" spans="1:15" ht="15.75" x14ac:dyDescent="0.25">
      <c r="A11" s="19"/>
      <c r="B11" s="23" t="s">
        <v>25</v>
      </c>
      <c r="C11" s="24">
        <v>26000</v>
      </c>
      <c r="D11" s="21">
        <v>13368</v>
      </c>
      <c r="E11" s="22">
        <v>8020</v>
      </c>
      <c r="F11" s="22"/>
      <c r="G11" s="22"/>
      <c r="H11" s="22">
        <v>8020</v>
      </c>
      <c r="I11" s="22"/>
      <c r="J11" s="22"/>
      <c r="K11" s="21">
        <f t="shared" si="0"/>
        <v>29408</v>
      </c>
      <c r="L11" s="21"/>
      <c r="M11" s="21">
        <f t="shared" si="1"/>
        <v>-3408</v>
      </c>
      <c r="N11" s="3"/>
      <c r="O11" s="20">
        <v>30000</v>
      </c>
    </row>
    <row r="12" spans="1:15" ht="15.75" x14ac:dyDescent="0.25">
      <c r="A12" s="19"/>
      <c r="B12" s="23" t="s">
        <v>26</v>
      </c>
      <c r="C12" s="24">
        <v>6700</v>
      </c>
      <c r="D12" s="21">
        <v>3384</v>
      </c>
      <c r="E12" s="22">
        <v>2030</v>
      </c>
      <c r="F12" s="22"/>
      <c r="G12" s="22"/>
      <c r="H12" s="22">
        <v>2030</v>
      </c>
      <c r="I12" s="22"/>
      <c r="J12" s="22"/>
      <c r="K12" s="21">
        <f t="shared" si="0"/>
        <v>7444</v>
      </c>
      <c r="L12" s="21"/>
      <c r="M12" s="21">
        <f t="shared" si="1"/>
        <v>-744</v>
      </c>
      <c r="N12" s="3"/>
      <c r="O12" s="20">
        <v>7900</v>
      </c>
    </row>
    <row r="13" spans="1:15" ht="15.75" x14ac:dyDescent="0.25">
      <c r="A13" s="25"/>
      <c r="B13" s="26" t="s">
        <v>27</v>
      </c>
      <c r="C13" s="27">
        <v>2300</v>
      </c>
      <c r="D13" s="28">
        <v>754</v>
      </c>
      <c r="E13" s="29">
        <v>679</v>
      </c>
      <c r="F13" s="29"/>
      <c r="G13" s="29"/>
      <c r="H13" s="29">
        <v>679</v>
      </c>
      <c r="I13" s="29"/>
      <c r="J13" s="29"/>
      <c r="K13" s="21">
        <f t="shared" si="0"/>
        <v>2112</v>
      </c>
      <c r="L13" s="28"/>
      <c r="M13" s="21">
        <f t="shared" si="1"/>
        <v>188</v>
      </c>
      <c r="N13" s="3"/>
      <c r="O13" s="20">
        <v>2300</v>
      </c>
    </row>
    <row r="14" spans="1:15" ht="15.75" x14ac:dyDescent="0.25">
      <c r="A14" s="30"/>
      <c r="B14" s="31" t="s">
        <v>28</v>
      </c>
      <c r="C14" s="32">
        <v>1800</v>
      </c>
      <c r="D14" s="28">
        <v>401</v>
      </c>
      <c r="E14" s="29">
        <v>400</v>
      </c>
      <c r="F14" s="29"/>
      <c r="G14" s="29"/>
      <c r="H14" s="29">
        <v>400</v>
      </c>
      <c r="I14" s="29"/>
      <c r="J14" s="29"/>
      <c r="K14" s="21">
        <f t="shared" si="0"/>
        <v>1201</v>
      </c>
      <c r="L14" s="33"/>
      <c r="M14" s="21">
        <f t="shared" si="1"/>
        <v>599</v>
      </c>
      <c r="N14" s="3"/>
      <c r="O14" s="20">
        <v>1400</v>
      </c>
    </row>
    <row r="15" spans="1:15" ht="15.75" x14ac:dyDescent="0.25">
      <c r="A15" s="30"/>
      <c r="B15" s="31" t="s">
        <v>29</v>
      </c>
      <c r="C15" s="32">
        <v>1012</v>
      </c>
      <c r="D15" s="28">
        <v>525</v>
      </c>
      <c r="E15" s="29">
        <v>81.25</v>
      </c>
      <c r="F15" s="29">
        <v>81.25</v>
      </c>
      <c r="G15" s="29">
        <v>81.25</v>
      </c>
      <c r="H15" s="29">
        <v>81.25</v>
      </c>
      <c r="I15" s="29">
        <v>81.25</v>
      </c>
      <c r="J15" s="29">
        <v>81.25</v>
      </c>
      <c r="K15" s="21">
        <f t="shared" si="0"/>
        <v>1012.5</v>
      </c>
      <c r="L15" s="33"/>
      <c r="M15" s="21">
        <f t="shared" si="1"/>
        <v>-0.5</v>
      </c>
      <c r="N15" s="3"/>
      <c r="O15" s="20">
        <v>1012</v>
      </c>
    </row>
    <row r="16" spans="1:15" ht="15.75" x14ac:dyDescent="0.25">
      <c r="A16" s="30"/>
      <c r="B16" s="31" t="s">
        <v>30</v>
      </c>
      <c r="C16" s="32">
        <v>1000</v>
      </c>
      <c r="D16" s="28">
        <v>830</v>
      </c>
      <c r="E16" s="29">
        <v>140</v>
      </c>
      <c r="F16" s="29">
        <v>100</v>
      </c>
      <c r="G16" s="29"/>
      <c r="H16" s="29"/>
      <c r="I16" s="29">
        <v>100</v>
      </c>
      <c r="J16" s="29">
        <v>100</v>
      </c>
      <c r="K16" s="21">
        <f t="shared" si="0"/>
        <v>1270</v>
      </c>
      <c r="L16" s="33"/>
      <c r="M16" s="21">
        <f t="shared" si="1"/>
        <v>-270</v>
      </c>
      <c r="N16" s="3"/>
      <c r="O16" s="20">
        <v>1400</v>
      </c>
    </row>
    <row r="17" spans="1:15" ht="15.75" x14ac:dyDescent="0.25">
      <c r="A17" s="30"/>
      <c r="B17" s="31" t="s">
        <v>31</v>
      </c>
      <c r="C17" s="32">
        <v>30937</v>
      </c>
      <c r="D17" s="28">
        <v>11329.97</v>
      </c>
      <c r="E17" s="29">
        <v>6900</v>
      </c>
      <c r="F17" s="29"/>
      <c r="G17" s="29"/>
      <c r="H17" s="29">
        <v>6900</v>
      </c>
      <c r="I17" s="29"/>
      <c r="J17" s="29"/>
      <c r="K17" s="21">
        <f t="shared" si="0"/>
        <v>25129.97</v>
      </c>
      <c r="L17" s="33"/>
      <c r="M17" s="21">
        <f t="shared" si="1"/>
        <v>5807.0299999999988</v>
      </c>
      <c r="N17" s="3"/>
      <c r="O17" s="20">
        <v>31555</v>
      </c>
    </row>
    <row r="18" spans="1:15" ht="15.75" x14ac:dyDescent="0.25">
      <c r="A18" s="30"/>
      <c r="B18" s="31" t="s">
        <v>32</v>
      </c>
      <c r="C18" s="32">
        <v>2600</v>
      </c>
      <c r="D18" s="28">
        <v>663</v>
      </c>
      <c r="E18" s="29">
        <v>663</v>
      </c>
      <c r="F18" s="29"/>
      <c r="G18" s="29"/>
      <c r="H18" s="29">
        <v>663</v>
      </c>
      <c r="I18" s="29"/>
      <c r="J18" s="29"/>
      <c r="K18" s="21">
        <f t="shared" si="0"/>
        <v>1989</v>
      </c>
      <c r="L18" s="33"/>
      <c r="M18" s="21">
        <f t="shared" si="1"/>
        <v>611</v>
      </c>
      <c r="N18" s="3"/>
      <c r="O18" s="20">
        <v>2652</v>
      </c>
    </row>
    <row r="19" spans="1:15" ht="15.75" x14ac:dyDescent="0.25">
      <c r="A19" s="30"/>
      <c r="B19" s="31" t="s">
        <v>33</v>
      </c>
      <c r="C19" s="32">
        <v>800</v>
      </c>
      <c r="D19" s="28">
        <v>278.25</v>
      </c>
      <c r="E19" s="29">
        <v>300</v>
      </c>
      <c r="F19" s="29"/>
      <c r="G19" s="29"/>
      <c r="H19" s="29"/>
      <c r="I19" s="29"/>
      <c r="J19" s="29">
        <v>250</v>
      </c>
      <c r="K19" s="21">
        <f t="shared" si="0"/>
        <v>828.25</v>
      </c>
      <c r="L19" s="33"/>
      <c r="M19" s="21">
        <f t="shared" si="1"/>
        <v>-28.25</v>
      </c>
      <c r="N19" s="3"/>
      <c r="O19" s="20">
        <v>800</v>
      </c>
    </row>
    <row r="20" spans="1:15" ht="15.75" x14ac:dyDescent="0.25">
      <c r="A20" s="30"/>
      <c r="B20" s="31" t="s">
        <v>34</v>
      </c>
      <c r="C20" s="32">
        <v>1100</v>
      </c>
      <c r="D20" s="28">
        <v>1455</v>
      </c>
      <c r="E20" s="29"/>
      <c r="F20" s="29"/>
      <c r="G20" s="29" t="s">
        <v>35</v>
      </c>
      <c r="H20" s="29"/>
      <c r="I20" s="29"/>
      <c r="J20" s="29"/>
      <c r="K20" s="21">
        <f t="shared" si="0"/>
        <v>1455</v>
      </c>
      <c r="L20" s="33"/>
      <c r="M20" s="21">
        <f t="shared" si="1"/>
        <v>-355</v>
      </c>
      <c r="N20" s="3"/>
      <c r="O20" s="20">
        <v>1455</v>
      </c>
    </row>
    <row r="21" spans="1:15" ht="15.75" x14ac:dyDescent="0.25">
      <c r="A21" s="30"/>
      <c r="B21" s="31" t="s">
        <v>36</v>
      </c>
      <c r="C21" s="32">
        <v>500</v>
      </c>
      <c r="D21" s="28">
        <v>270</v>
      </c>
      <c r="E21" s="29"/>
      <c r="F21" s="29"/>
      <c r="G21" s="29"/>
      <c r="H21" s="29"/>
      <c r="I21" s="29"/>
      <c r="J21" s="29"/>
      <c r="K21" s="21">
        <f t="shared" si="0"/>
        <v>270</v>
      </c>
      <c r="L21" s="33"/>
      <c r="M21" s="21">
        <f t="shared" si="1"/>
        <v>230</v>
      </c>
      <c r="N21" s="3"/>
      <c r="O21" s="20">
        <v>500</v>
      </c>
    </row>
    <row r="22" spans="1:15" ht="15.75" x14ac:dyDescent="0.25">
      <c r="A22" s="30"/>
      <c r="B22" s="31" t="s">
        <v>37</v>
      </c>
      <c r="C22" s="32">
        <v>3600</v>
      </c>
      <c r="D22" s="28">
        <v>60</v>
      </c>
      <c r="E22" s="29"/>
      <c r="F22" s="29"/>
      <c r="G22" s="29"/>
      <c r="H22" s="29"/>
      <c r="I22" s="29">
        <v>3600</v>
      </c>
      <c r="J22" s="29"/>
      <c r="K22" s="21">
        <f t="shared" si="0"/>
        <v>3660</v>
      </c>
      <c r="L22" s="33"/>
      <c r="M22" s="21">
        <f t="shared" si="1"/>
        <v>-60</v>
      </c>
      <c r="N22" s="3"/>
      <c r="O22" s="20">
        <v>3600</v>
      </c>
    </row>
    <row r="23" spans="1:15" ht="15.75" x14ac:dyDescent="0.25">
      <c r="A23" s="30"/>
      <c r="B23" s="31" t="s">
        <v>38</v>
      </c>
      <c r="C23" s="32">
        <v>2958</v>
      </c>
      <c r="D23" s="28">
        <v>5530</v>
      </c>
      <c r="E23" s="29"/>
      <c r="F23" s="29"/>
      <c r="G23" s="29"/>
      <c r="H23" s="29"/>
      <c r="I23" s="29"/>
      <c r="J23" s="29"/>
      <c r="K23" s="21">
        <f t="shared" si="0"/>
        <v>5530</v>
      </c>
      <c r="L23" s="33"/>
      <c r="M23" s="21">
        <f t="shared" si="1"/>
        <v>-2572</v>
      </c>
      <c r="N23" s="3"/>
      <c r="O23" s="20">
        <v>0</v>
      </c>
    </row>
    <row r="24" spans="1:15" ht="15.75" x14ac:dyDescent="0.25">
      <c r="A24" s="30"/>
      <c r="B24" s="31" t="s">
        <v>39</v>
      </c>
      <c r="C24" s="32">
        <v>1000</v>
      </c>
      <c r="D24" s="28">
        <v>1000</v>
      </c>
      <c r="E24" s="29"/>
      <c r="F24" s="29"/>
      <c r="G24" s="29"/>
      <c r="H24" s="29"/>
      <c r="I24" s="29"/>
      <c r="J24" s="29"/>
      <c r="K24" s="21">
        <f t="shared" si="0"/>
        <v>1000</v>
      </c>
      <c r="L24" s="33"/>
      <c r="M24" s="21">
        <f t="shared" si="1"/>
        <v>0</v>
      </c>
      <c r="N24" s="3"/>
      <c r="O24" s="20">
        <v>0</v>
      </c>
    </row>
    <row r="25" spans="1:15" ht="15.75" x14ac:dyDescent="0.25">
      <c r="A25" s="30"/>
      <c r="B25" s="34" t="s">
        <v>40</v>
      </c>
      <c r="C25" s="32">
        <v>390000</v>
      </c>
      <c r="D25" s="28">
        <v>390000</v>
      </c>
      <c r="E25" s="29"/>
      <c r="F25" s="29"/>
      <c r="G25" s="29"/>
      <c r="H25" s="29"/>
      <c r="I25" s="29"/>
      <c r="J25" s="29"/>
      <c r="K25" s="21">
        <f t="shared" si="0"/>
        <v>390000</v>
      </c>
      <c r="L25" s="33"/>
      <c r="M25" s="21">
        <f t="shared" si="1"/>
        <v>0</v>
      </c>
      <c r="N25" s="3"/>
      <c r="O25" s="20">
        <v>420000</v>
      </c>
    </row>
    <row r="26" spans="1:15" ht="15.75" x14ac:dyDescent="0.25">
      <c r="A26" s="30"/>
      <c r="B26" s="31" t="s">
        <v>41</v>
      </c>
      <c r="C26" s="32">
        <v>1000</v>
      </c>
      <c r="D26" s="28">
        <v>1100</v>
      </c>
      <c r="E26" s="29"/>
      <c r="F26" s="29">
        <v>800</v>
      </c>
      <c r="G26" s="29"/>
      <c r="H26" s="29"/>
      <c r="I26" s="29"/>
      <c r="J26" s="29"/>
      <c r="K26" s="21">
        <f t="shared" si="0"/>
        <v>1900</v>
      </c>
      <c r="L26" s="33"/>
      <c r="M26" s="21">
        <f t="shared" si="1"/>
        <v>-900</v>
      </c>
      <c r="N26" s="3"/>
      <c r="O26" s="20">
        <v>0</v>
      </c>
    </row>
    <row r="27" spans="1:15" ht="15.75" x14ac:dyDescent="0.25">
      <c r="A27" s="3"/>
      <c r="B27" s="35" t="s">
        <v>42</v>
      </c>
      <c r="C27" s="36">
        <f>SUM(C9:C26)</f>
        <v>479607</v>
      </c>
      <c r="D27" s="36">
        <f>SUM(D9:D26)</f>
        <v>440782.22</v>
      </c>
      <c r="E27" s="36">
        <f>SUM(E9:E19)</f>
        <v>24700.25</v>
      </c>
      <c r="F27" s="36">
        <f t="shared" ref="F27:K27" si="2">SUM(F9:F26)</f>
        <v>981.25</v>
      </c>
      <c r="G27" s="36">
        <f t="shared" si="2"/>
        <v>81.25</v>
      </c>
      <c r="H27" s="36">
        <f t="shared" si="2"/>
        <v>24260.25</v>
      </c>
      <c r="I27" s="36">
        <f t="shared" si="2"/>
        <v>3781.25</v>
      </c>
      <c r="J27" s="36">
        <f t="shared" si="2"/>
        <v>431.25</v>
      </c>
      <c r="K27" s="36">
        <f t="shared" si="2"/>
        <v>495017.72</v>
      </c>
      <c r="L27" s="37"/>
      <c r="M27" s="36">
        <f>SUM(M9:M26)</f>
        <v>-15410.720000000001</v>
      </c>
      <c r="N27" s="3"/>
      <c r="O27" s="36">
        <f>SUM(O8:O26)</f>
        <v>676179</v>
      </c>
    </row>
    <row r="28" spans="1:15" ht="15.75" x14ac:dyDescent="0.25">
      <c r="A28" s="3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40"/>
      <c r="O28" s="39"/>
    </row>
    <row r="29" spans="1:15" ht="15.75" x14ac:dyDescent="0.25">
      <c r="A29" s="3"/>
      <c r="B29" s="38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40"/>
      <c r="O29" s="39"/>
    </row>
    <row r="30" spans="1:15" ht="15.75" x14ac:dyDescent="0.25">
      <c r="A30" s="1" t="s">
        <v>43</v>
      </c>
      <c r="B30" s="38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40"/>
      <c r="O30" s="39"/>
    </row>
    <row r="31" spans="1:15" ht="15.75" x14ac:dyDescent="0.25">
      <c r="A31" s="1"/>
      <c r="B31" s="1"/>
      <c r="C31" s="8"/>
      <c r="D31" s="8"/>
      <c r="E31" s="8"/>
      <c r="F31" s="6"/>
      <c r="G31" s="6"/>
      <c r="H31" s="6"/>
      <c r="I31" s="6"/>
      <c r="J31" s="6"/>
      <c r="K31" s="8"/>
      <c r="L31" s="3"/>
      <c r="M31" s="3"/>
      <c r="N31" s="3"/>
      <c r="O31" s="8"/>
    </row>
    <row r="32" spans="1:15" ht="15.75" x14ac:dyDescent="0.25">
      <c r="A32" s="41" t="s">
        <v>44</v>
      </c>
      <c r="B32" s="42"/>
      <c r="C32" s="8" t="s">
        <v>11</v>
      </c>
      <c r="D32" s="8" t="s">
        <v>12</v>
      </c>
      <c r="E32" s="8" t="s">
        <v>13</v>
      </c>
      <c r="F32" s="8" t="s">
        <v>14</v>
      </c>
      <c r="G32" s="8" t="s">
        <v>15</v>
      </c>
      <c r="H32" s="8" t="s">
        <v>16</v>
      </c>
      <c r="I32" s="8" t="s">
        <v>17</v>
      </c>
      <c r="J32" s="8" t="s">
        <v>18</v>
      </c>
      <c r="K32" s="8" t="s">
        <v>19</v>
      </c>
      <c r="L32" s="8"/>
      <c r="M32" s="8" t="s">
        <v>20</v>
      </c>
      <c r="N32" s="3"/>
      <c r="O32" s="8" t="s">
        <v>21</v>
      </c>
    </row>
    <row r="33" spans="1:15" ht="15.75" x14ac:dyDescent="0.25">
      <c r="A33" s="43">
        <v>1</v>
      </c>
      <c r="B33" s="44" t="s">
        <v>45</v>
      </c>
      <c r="C33" s="45">
        <v>230428</v>
      </c>
      <c r="D33" s="45">
        <v>104252.67</v>
      </c>
      <c r="E33" s="46">
        <v>20730</v>
      </c>
      <c r="F33" s="46">
        <v>25000</v>
      </c>
      <c r="G33" s="46">
        <v>21730</v>
      </c>
      <c r="H33" s="46">
        <v>21730</v>
      </c>
      <c r="I33" s="46">
        <v>21730</v>
      </c>
      <c r="J33" s="46">
        <v>21730</v>
      </c>
      <c r="K33" s="21">
        <f t="shared" ref="K33:K37" si="3">SUM(D33:J33)</f>
        <v>236902.66999999998</v>
      </c>
      <c r="L33" s="21"/>
      <c r="M33" s="21">
        <f t="shared" ref="M33:M37" si="4">C33-K33</f>
        <v>-6474.6699999999837</v>
      </c>
      <c r="N33" s="3"/>
      <c r="O33" s="20">
        <v>265000</v>
      </c>
    </row>
    <row r="34" spans="1:15" ht="15.75" x14ac:dyDescent="0.25">
      <c r="A34" s="43">
        <v>2</v>
      </c>
      <c r="B34" s="44" t="s">
        <v>46</v>
      </c>
      <c r="C34" s="17">
        <v>300</v>
      </c>
      <c r="D34" s="17">
        <v>181</v>
      </c>
      <c r="E34" s="47">
        <v>76</v>
      </c>
      <c r="F34" s="47">
        <v>38</v>
      </c>
      <c r="G34" s="47">
        <v>0</v>
      </c>
      <c r="H34" s="47">
        <v>0</v>
      </c>
      <c r="I34" s="47">
        <v>0</v>
      </c>
      <c r="J34" s="47">
        <v>0</v>
      </c>
      <c r="K34" s="21">
        <f t="shared" si="3"/>
        <v>295</v>
      </c>
      <c r="L34" s="17"/>
      <c r="M34" s="21">
        <f t="shared" si="4"/>
        <v>5</v>
      </c>
      <c r="N34" s="3"/>
      <c r="O34" s="20">
        <v>300</v>
      </c>
    </row>
    <row r="35" spans="1:15" ht="15.75" x14ac:dyDescent="0.25">
      <c r="A35" s="43">
        <v>3</v>
      </c>
      <c r="B35" s="44" t="s">
        <v>47</v>
      </c>
      <c r="C35" s="21">
        <v>0</v>
      </c>
      <c r="D35" s="21">
        <v>0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21">
        <v>0</v>
      </c>
      <c r="L35" s="17"/>
      <c r="M35" s="21">
        <f t="shared" si="4"/>
        <v>0</v>
      </c>
      <c r="N35" s="3"/>
      <c r="O35" s="20">
        <v>0</v>
      </c>
    </row>
    <row r="36" spans="1:15" ht="15.75" x14ac:dyDescent="0.25">
      <c r="A36" s="43">
        <v>4</v>
      </c>
      <c r="B36" s="44" t="s">
        <v>48</v>
      </c>
      <c r="C36" s="28">
        <v>2000</v>
      </c>
      <c r="D36" s="28">
        <v>529.37</v>
      </c>
      <c r="E36" s="48">
        <v>100</v>
      </c>
      <c r="F36" s="48">
        <v>100</v>
      </c>
      <c r="G36" s="48">
        <v>100</v>
      </c>
      <c r="H36" s="48">
        <v>100</v>
      </c>
      <c r="I36" s="48">
        <v>100</v>
      </c>
      <c r="J36" s="48">
        <v>800</v>
      </c>
      <c r="K36" s="21">
        <f t="shared" si="3"/>
        <v>1829.37</v>
      </c>
      <c r="L36" s="28"/>
      <c r="M36" s="21">
        <f t="shared" si="4"/>
        <v>170.63000000000011</v>
      </c>
      <c r="N36" s="3"/>
      <c r="O36" s="20">
        <v>1500</v>
      </c>
    </row>
    <row r="37" spans="1:15" ht="15.75" x14ac:dyDescent="0.25">
      <c r="A37" s="43">
        <v>5</v>
      </c>
      <c r="B37" s="49" t="s">
        <v>49</v>
      </c>
      <c r="C37" s="50">
        <v>2000</v>
      </c>
      <c r="D37" s="50">
        <v>418.35</v>
      </c>
      <c r="E37" s="48">
        <v>200</v>
      </c>
      <c r="F37" s="48">
        <v>200</v>
      </c>
      <c r="G37" s="48">
        <v>0</v>
      </c>
      <c r="H37" s="48">
        <v>0</v>
      </c>
      <c r="I37" s="48">
        <v>0</v>
      </c>
      <c r="J37" s="48">
        <v>400</v>
      </c>
      <c r="K37" s="21">
        <f t="shared" si="3"/>
        <v>1218.3499999999999</v>
      </c>
      <c r="L37" s="28"/>
      <c r="M37" s="21">
        <f t="shared" si="4"/>
        <v>781.65000000000009</v>
      </c>
      <c r="N37" s="3"/>
      <c r="O37" s="20">
        <v>1500</v>
      </c>
    </row>
    <row r="38" spans="1:15" ht="15.75" x14ac:dyDescent="0.25">
      <c r="A38" s="51"/>
      <c r="B38" s="35" t="s">
        <v>42</v>
      </c>
      <c r="C38" s="36">
        <f t="shared" ref="C38:K38" si="5">SUM(C33:C37)</f>
        <v>234728</v>
      </c>
      <c r="D38" s="36">
        <f t="shared" si="5"/>
        <v>105381.39</v>
      </c>
      <c r="E38" s="36">
        <f t="shared" si="5"/>
        <v>21106</v>
      </c>
      <c r="F38" s="36">
        <f t="shared" si="5"/>
        <v>25338</v>
      </c>
      <c r="G38" s="36">
        <f t="shared" si="5"/>
        <v>21830</v>
      </c>
      <c r="H38" s="36">
        <f t="shared" si="5"/>
        <v>21830</v>
      </c>
      <c r="I38" s="36">
        <f t="shared" si="5"/>
        <v>21830</v>
      </c>
      <c r="J38" s="36">
        <f t="shared" si="5"/>
        <v>22930</v>
      </c>
      <c r="K38" s="36">
        <f t="shared" si="5"/>
        <v>240245.38999999998</v>
      </c>
      <c r="L38" s="37"/>
      <c r="M38" s="36">
        <f>SUM(M33:M37)</f>
        <v>-5517.389999999983</v>
      </c>
      <c r="N38" s="3"/>
      <c r="O38" s="36">
        <f>SUM(O33:O37)</f>
        <v>268300</v>
      </c>
    </row>
    <row r="39" spans="1:15" x14ac:dyDescent="0.25">
      <c r="A39" s="3"/>
      <c r="B39" s="52"/>
      <c r="C39" s="52"/>
      <c r="D39" s="5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ht="15.75" x14ac:dyDescent="0.25">
      <c r="A40" s="41" t="s">
        <v>50</v>
      </c>
      <c r="B40" s="42"/>
      <c r="C40" s="8" t="s">
        <v>11</v>
      </c>
      <c r="D40" s="8" t="s">
        <v>12</v>
      </c>
      <c r="E40" s="8" t="s">
        <v>13</v>
      </c>
      <c r="F40" s="8" t="s">
        <v>14</v>
      </c>
      <c r="G40" s="8" t="s">
        <v>15</v>
      </c>
      <c r="H40" s="8" t="s">
        <v>16</v>
      </c>
      <c r="I40" s="8" t="s">
        <v>17</v>
      </c>
      <c r="J40" s="8" t="s">
        <v>18</v>
      </c>
      <c r="K40" s="8" t="s">
        <v>19</v>
      </c>
      <c r="L40" s="8"/>
      <c r="M40" s="8" t="s">
        <v>20</v>
      </c>
      <c r="N40" s="3"/>
      <c r="O40" s="8" t="s">
        <v>21</v>
      </c>
    </row>
    <row r="41" spans="1:15" ht="15.75" x14ac:dyDescent="0.25">
      <c r="A41" s="54"/>
      <c r="B41" s="55" t="s">
        <v>51</v>
      </c>
      <c r="C41" s="21">
        <v>3000</v>
      </c>
      <c r="D41" s="21">
        <v>780</v>
      </c>
      <c r="E41" s="46"/>
      <c r="F41" s="46"/>
      <c r="G41" s="56"/>
      <c r="H41" s="56"/>
      <c r="I41" s="56"/>
      <c r="J41" s="56"/>
      <c r="K41" s="21">
        <f t="shared" ref="K41:K55" si="6">SUM(D41:J41)</f>
        <v>780</v>
      </c>
      <c r="L41" s="21"/>
      <c r="M41" s="21">
        <f t="shared" ref="M41:M55" si="7">C41-K41</f>
        <v>2220</v>
      </c>
      <c r="N41" s="3"/>
      <c r="O41" s="20">
        <v>830</v>
      </c>
    </row>
    <row r="42" spans="1:15" ht="15.75" x14ac:dyDescent="0.25">
      <c r="A42" s="19"/>
      <c r="B42" s="57" t="s">
        <v>52</v>
      </c>
      <c r="C42" s="17"/>
      <c r="D42" s="17">
        <v>1140</v>
      </c>
      <c r="E42" s="47"/>
      <c r="F42" s="47"/>
      <c r="G42" s="56"/>
      <c r="H42" s="56"/>
      <c r="I42" s="56"/>
      <c r="J42" s="56"/>
      <c r="K42" s="21">
        <f t="shared" si="6"/>
        <v>1140</v>
      </c>
      <c r="L42" s="58"/>
      <c r="M42" s="21">
        <f t="shared" si="7"/>
        <v>-1140</v>
      </c>
      <c r="N42" s="3"/>
      <c r="O42" s="20">
        <v>1220</v>
      </c>
    </row>
    <row r="43" spans="1:15" ht="15.75" x14ac:dyDescent="0.25">
      <c r="A43" s="19"/>
      <c r="B43" s="16" t="s">
        <v>53</v>
      </c>
      <c r="C43" s="17"/>
      <c r="D43" s="17">
        <v>165</v>
      </c>
      <c r="E43" s="47"/>
      <c r="F43" s="47"/>
      <c r="G43" s="56"/>
      <c r="H43" s="56"/>
      <c r="I43" s="56"/>
      <c r="J43" s="56"/>
      <c r="K43" s="21">
        <f t="shared" si="6"/>
        <v>165</v>
      </c>
      <c r="L43" s="58"/>
      <c r="M43" s="21">
        <f t="shared" si="7"/>
        <v>-165</v>
      </c>
      <c r="N43" s="3"/>
      <c r="O43" s="20">
        <v>175</v>
      </c>
    </row>
    <row r="44" spans="1:15" ht="15.75" x14ac:dyDescent="0.25">
      <c r="A44" s="19"/>
      <c r="B44" s="59" t="s">
        <v>54</v>
      </c>
      <c r="C44" s="28"/>
      <c r="D44" s="28">
        <v>130</v>
      </c>
      <c r="E44" s="29"/>
      <c r="F44" s="29"/>
      <c r="G44" s="56"/>
      <c r="H44" s="56"/>
      <c r="I44" s="56"/>
      <c r="J44" s="56"/>
      <c r="K44" s="21">
        <f t="shared" si="6"/>
        <v>130</v>
      </c>
      <c r="L44" s="58"/>
      <c r="M44" s="21">
        <f t="shared" si="7"/>
        <v>-130</v>
      </c>
      <c r="N44" s="3"/>
      <c r="O44" s="20">
        <v>150</v>
      </c>
    </row>
    <row r="45" spans="1:15" ht="15.75" x14ac:dyDescent="0.25">
      <c r="A45" s="60"/>
      <c r="B45" s="61" t="s">
        <v>55</v>
      </c>
      <c r="C45" s="62"/>
      <c r="D45" s="62">
        <v>75</v>
      </c>
      <c r="E45" s="63"/>
      <c r="F45" s="63"/>
      <c r="G45" s="64"/>
      <c r="H45" s="65"/>
      <c r="I45" s="65"/>
      <c r="J45" s="65"/>
      <c r="K45" s="21">
        <f t="shared" si="6"/>
        <v>75</v>
      </c>
      <c r="L45" s="33"/>
      <c r="M45" s="21">
        <f t="shared" si="7"/>
        <v>-75</v>
      </c>
      <c r="N45" s="3"/>
      <c r="O45" s="20">
        <v>85</v>
      </c>
    </row>
    <row r="46" spans="1:15" ht="15.75" x14ac:dyDescent="0.25">
      <c r="A46" s="60"/>
      <c r="B46" s="61" t="s">
        <v>56</v>
      </c>
      <c r="C46" s="62">
        <v>1900</v>
      </c>
      <c r="D46" s="62">
        <v>250</v>
      </c>
      <c r="E46" s="63"/>
      <c r="F46" s="63"/>
      <c r="G46" s="64"/>
      <c r="H46" s="65"/>
      <c r="I46" s="65"/>
      <c r="J46" s="65"/>
      <c r="K46" s="21">
        <f t="shared" si="6"/>
        <v>250</v>
      </c>
      <c r="L46" s="33"/>
      <c r="M46" s="21">
        <f t="shared" si="7"/>
        <v>1650</v>
      </c>
      <c r="N46" s="3"/>
      <c r="O46" s="20">
        <v>3450</v>
      </c>
    </row>
    <row r="47" spans="1:15" ht="15.75" x14ac:dyDescent="0.25">
      <c r="A47" s="60"/>
      <c r="B47" s="61" t="s">
        <v>57</v>
      </c>
      <c r="C47" s="62">
        <v>1500</v>
      </c>
      <c r="D47" s="62">
        <v>255</v>
      </c>
      <c r="E47" s="63"/>
      <c r="F47" s="63">
        <v>200</v>
      </c>
      <c r="G47" s="64">
        <v>300</v>
      </c>
      <c r="H47" s="65"/>
      <c r="I47" s="65"/>
      <c r="J47" s="65"/>
      <c r="K47" s="21">
        <f t="shared" si="6"/>
        <v>755</v>
      </c>
      <c r="L47" s="33"/>
      <c r="M47" s="21">
        <f t="shared" si="7"/>
        <v>745</v>
      </c>
      <c r="N47" s="3"/>
      <c r="O47" s="20">
        <v>1500</v>
      </c>
    </row>
    <row r="48" spans="1:15" ht="15.75" x14ac:dyDescent="0.25">
      <c r="A48" s="19"/>
      <c r="B48" s="16" t="s">
        <v>58</v>
      </c>
      <c r="C48" s="17">
        <v>0</v>
      </c>
      <c r="D48" s="17"/>
      <c r="E48" s="47"/>
      <c r="F48" s="47"/>
      <c r="G48" s="56">
        <v>150</v>
      </c>
      <c r="H48" s="56"/>
      <c r="I48" s="56"/>
      <c r="J48" s="56"/>
      <c r="K48" s="21">
        <f t="shared" si="6"/>
        <v>150</v>
      </c>
      <c r="L48" s="58"/>
      <c r="M48" s="21">
        <f t="shared" si="7"/>
        <v>-150</v>
      </c>
      <c r="N48" s="3"/>
      <c r="O48" s="20">
        <v>150</v>
      </c>
    </row>
    <row r="49" spans="1:15" ht="15.75" x14ac:dyDescent="0.25">
      <c r="A49" s="66"/>
      <c r="B49" s="67" t="s">
        <v>59</v>
      </c>
      <c r="C49" s="21">
        <v>3500</v>
      </c>
      <c r="D49" s="21">
        <v>0</v>
      </c>
      <c r="E49" s="22"/>
      <c r="F49" s="22">
        <v>400</v>
      </c>
      <c r="G49" s="56"/>
      <c r="H49" s="56"/>
      <c r="I49" s="56"/>
      <c r="J49" s="56"/>
      <c r="K49" s="21">
        <f t="shared" si="6"/>
        <v>400</v>
      </c>
      <c r="L49" s="58"/>
      <c r="M49" s="21">
        <f t="shared" si="7"/>
        <v>3100</v>
      </c>
      <c r="N49" s="3"/>
      <c r="O49" s="20">
        <v>1000</v>
      </c>
    </row>
    <row r="50" spans="1:15" ht="15.75" x14ac:dyDescent="0.25">
      <c r="A50" s="68"/>
      <c r="B50" s="59" t="s">
        <v>60</v>
      </c>
      <c r="C50" s="28">
        <v>12000</v>
      </c>
      <c r="D50" s="28">
        <v>11121</v>
      </c>
      <c r="E50" s="29"/>
      <c r="F50" s="29"/>
      <c r="G50" s="65"/>
      <c r="H50" s="65"/>
      <c r="I50" s="65"/>
      <c r="J50" s="65"/>
      <c r="K50" s="21">
        <f t="shared" si="6"/>
        <v>11121</v>
      </c>
      <c r="L50" s="33"/>
      <c r="M50" s="21">
        <f t="shared" si="7"/>
        <v>879</v>
      </c>
      <c r="N50" s="3"/>
      <c r="O50" s="20">
        <v>12500</v>
      </c>
    </row>
    <row r="51" spans="1:15" ht="15.75" x14ac:dyDescent="0.25">
      <c r="A51" s="68"/>
      <c r="B51" s="59" t="s">
        <v>61</v>
      </c>
      <c r="C51" s="28">
        <v>1700</v>
      </c>
      <c r="D51" s="28">
        <v>1512</v>
      </c>
      <c r="E51" s="29"/>
      <c r="F51" s="29">
        <v>216</v>
      </c>
      <c r="G51" s="65">
        <v>216</v>
      </c>
      <c r="H51" s="65">
        <v>216</v>
      </c>
      <c r="I51" s="65">
        <v>216</v>
      </c>
      <c r="J51" s="65">
        <v>216</v>
      </c>
      <c r="K51" s="21">
        <f t="shared" si="6"/>
        <v>2592</v>
      </c>
      <c r="L51" s="33"/>
      <c r="M51" s="21">
        <f t="shared" si="7"/>
        <v>-892</v>
      </c>
      <c r="N51" s="3"/>
      <c r="O51" s="20">
        <v>900</v>
      </c>
    </row>
    <row r="52" spans="1:15" ht="15.75" x14ac:dyDescent="0.25">
      <c r="A52" s="68"/>
      <c r="B52" s="59" t="s">
        <v>62</v>
      </c>
      <c r="C52" s="28">
        <v>360</v>
      </c>
      <c r="D52" s="28">
        <v>231</v>
      </c>
      <c r="E52" s="29"/>
      <c r="F52" s="29">
        <v>19</v>
      </c>
      <c r="G52" s="65">
        <v>19</v>
      </c>
      <c r="H52" s="65">
        <v>19</v>
      </c>
      <c r="I52" s="65">
        <v>19</v>
      </c>
      <c r="J52" s="65">
        <v>19</v>
      </c>
      <c r="K52" s="21">
        <f t="shared" si="6"/>
        <v>326</v>
      </c>
      <c r="L52" s="33"/>
      <c r="M52" s="21">
        <f t="shared" si="7"/>
        <v>34</v>
      </c>
      <c r="N52" s="3"/>
      <c r="O52" s="20">
        <v>300</v>
      </c>
    </row>
    <row r="53" spans="1:15" ht="15.75" x14ac:dyDescent="0.25">
      <c r="A53" s="68"/>
      <c r="B53" s="59" t="s">
        <v>63</v>
      </c>
      <c r="C53" s="28">
        <v>600</v>
      </c>
      <c r="D53" s="28">
        <v>300</v>
      </c>
      <c r="E53" s="29"/>
      <c r="F53" s="29">
        <v>150</v>
      </c>
      <c r="G53" s="65"/>
      <c r="H53" s="65"/>
      <c r="I53" s="65">
        <v>150</v>
      </c>
      <c r="J53" s="65"/>
      <c r="K53" s="21">
        <f t="shared" si="6"/>
        <v>600</v>
      </c>
      <c r="L53" s="33"/>
      <c r="M53" s="21">
        <f t="shared" si="7"/>
        <v>0</v>
      </c>
      <c r="N53" s="3"/>
      <c r="O53" s="20">
        <v>620</v>
      </c>
    </row>
    <row r="54" spans="1:15" ht="15.75" x14ac:dyDescent="0.25">
      <c r="A54" s="68"/>
      <c r="B54" s="59" t="s">
        <v>64</v>
      </c>
      <c r="C54" s="28">
        <v>100</v>
      </c>
      <c r="D54" s="28">
        <v>32</v>
      </c>
      <c r="E54" s="29"/>
      <c r="F54" s="29">
        <v>6</v>
      </c>
      <c r="G54" s="65">
        <v>20</v>
      </c>
      <c r="H54" s="65">
        <v>6</v>
      </c>
      <c r="I54" s="65">
        <v>6</v>
      </c>
      <c r="J54" s="65">
        <v>6</v>
      </c>
      <c r="K54" s="21">
        <f t="shared" si="6"/>
        <v>76</v>
      </c>
      <c r="L54" s="33"/>
      <c r="M54" s="21">
        <f t="shared" si="7"/>
        <v>24</v>
      </c>
      <c r="N54" s="3"/>
      <c r="O54" s="20">
        <v>100</v>
      </c>
    </row>
    <row r="55" spans="1:15" ht="15.75" x14ac:dyDescent="0.25">
      <c r="A55" s="68"/>
      <c r="B55" s="59" t="s">
        <v>65</v>
      </c>
      <c r="C55" s="28">
        <v>35</v>
      </c>
      <c r="D55" s="28"/>
      <c r="E55" s="29">
        <v>35</v>
      </c>
      <c r="F55" s="29"/>
      <c r="G55" s="65"/>
      <c r="H55" s="65"/>
      <c r="I55" s="65"/>
      <c r="J55" s="65"/>
      <c r="K55" s="21">
        <f t="shared" si="6"/>
        <v>35</v>
      </c>
      <c r="L55" s="33"/>
      <c r="M55" s="21">
        <f t="shared" si="7"/>
        <v>0</v>
      </c>
      <c r="N55" s="3"/>
      <c r="O55" s="20">
        <v>40</v>
      </c>
    </row>
    <row r="56" spans="1:15" ht="15.75" x14ac:dyDescent="0.25">
      <c r="A56" s="51"/>
      <c r="B56" s="35" t="s">
        <v>42</v>
      </c>
      <c r="C56" s="36">
        <f t="shared" ref="C56:K56" si="8">SUM(C41:C55)</f>
        <v>24695</v>
      </c>
      <c r="D56" s="36">
        <f t="shared" si="8"/>
        <v>15991</v>
      </c>
      <c r="E56" s="36">
        <f t="shared" si="8"/>
        <v>35</v>
      </c>
      <c r="F56" s="36">
        <f t="shared" si="8"/>
        <v>991</v>
      </c>
      <c r="G56" s="36">
        <f t="shared" si="8"/>
        <v>705</v>
      </c>
      <c r="H56" s="36">
        <f t="shared" si="8"/>
        <v>241</v>
      </c>
      <c r="I56" s="36">
        <f t="shared" si="8"/>
        <v>391</v>
      </c>
      <c r="J56" s="36">
        <f t="shared" si="8"/>
        <v>241</v>
      </c>
      <c r="K56" s="36">
        <f t="shared" si="8"/>
        <v>18595</v>
      </c>
      <c r="L56" s="37"/>
      <c r="M56" s="36">
        <f>SUM(M41:M55)</f>
        <v>6100</v>
      </c>
      <c r="N56" s="3"/>
      <c r="O56" s="36">
        <f>SUM(O41:O55)</f>
        <v>23020</v>
      </c>
    </row>
    <row r="57" spans="1:15" ht="15.75" x14ac:dyDescent="0.25">
      <c r="A57" s="3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40"/>
      <c r="O57" s="39"/>
    </row>
    <row r="58" spans="1:15" ht="15.75" x14ac:dyDescent="0.25">
      <c r="A58" s="41" t="s">
        <v>66</v>
      </c>
      <c r="B58" s="42"/>
      <c r="C58" s="8" t="s">
        <v>11</v>
      </c>
      <c r="D58" s="8" t="s">
        <v>12</v>
      </c>
      <c r="E58" s="8" t="s">
        <v>13</v>
      </c>
      <c r="F58" s="8" t="s">
        <v>14</v>
      </c>
      <c r="G58" s="8" t="s">
        <v>15</v>
      </c>
      <c r="H58" s="8" t="s">
        <v>16</v>
      </c>
      <c r="I58" s="8" t="s">
        <v>17</v>
      </c>
      <c r="J58" s="8" t="s">
        <v>18</v>
      </c>
      <c r="K58" s="8" t="s">
        <v>19</v>
      </c>
      <c r="L58" s="8"/>
      <c r="M58" s="8" t="s">
        <v>20</v>
      </c>
      <c r="N58" s="3"/>
      <c r="O58" s="8" t="s">
        <v>21</v>
      </c>
    </row>
    <row r="59" spans="1:15" ht="15.75" x14ac:dyDescent="0.25">
      <c r="A59" s="54"/>
      <c r="B59" s="55" t="s">
        <v>67</v>
      </c>
      <c r="C59" s="21">
        <v>100</v>
      </c>
      <c r="D59" s="21"/>
      <c r="E59" s="46"/>
      <c r="F59" s="46">
        <v>90</v>
      </c>
      <c r="G59" s="69"/>
      <c r="H59" s="69"/>
      <c r="I59" s="69"/>
      <c r="J59" s="69"/>
      <c r="K59" s="21">
        <f>SUM(D59:J59)</f>
        <v>90</v>
      </c>
      <c r="L59" s="21"/>
      <c r="M59" s="21"/>
      <c r="N59" s="3"/>
      <c r="O59" s="20">
        <v>100</v>
      </c>
    </row>
    <row r="60" spans="1:15" ht="15.75" x14ac:dyDescent="0.25">
      <c r="A60" s="51"/>
      <c r="B60" s="35" t="s">
        <v>42</v>
      </c>
      <c r="C60" s="36">
        <f t="shared" ref="C60:K60" si="9">SUM(C59:C59)</f>
        <v>100</v>
      </c>
      <c r="D60" s="36">
        <f t="shared" si="9"/>
        <v>0</v>
      </c>
      <c r="E60" s="36">
        <f t="shared" si="9"/>
        <v>0</v>
      </c>
      <c r="F60" s="36">
        <f t="shared" si="9"/>
        <v>90</v>
      </c>
      <c r="G60" s="36">
        <f t="shared" si="9"/>
        <v>0</v>
      </c>
      <c r="H60" s="36">
        <f t="shared" si="9"/>
        <v>0</v>
      </c>
      <c r="I60" s="36">
        <f t="shared" si="9"/>
        <v>0</v>
      </c>
      <c r="J60" s="36">
        <f t="shared" si="9"/>
        <v>0</v>
      </c>
      <c r="K60" s="36">
        <f t="shared" si="9"/>
        <v>90</v>
      </c>
      <c r="L60" s="37"/>
      <c r="M60" s="36">
        <f>SUM(M59:M59)</f>
        <v>0</v>
      </c>
      <c r="N60" s="3">
        <v>0</v>
      </c>
      <c r="O60" s="36">
        <f>SUM(O59:O59)</f>
        <v>100</v>
      </c>
    </row>
    <row r="61" spans="1:15" ht="15.75" x14ac:dyDescent="0.25">
      <c r="A61" s="3"/>
      <c r="B61" s="38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40"/>
      <c r="O61" s="39"/>
    </row>
    <row r="62" spans="1:15" ht="15.75" x14ac:dyDescent="0.25">
      <c r="A62" s="3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40"/>
      <c r="O62" s="39"/>
    </row>
    <row r="63" spans="1:15" ht="15.75" x14ac:dyDescent="0.25">
      <c r="A63" s="41" t="s">
        <v>68</v>
      </c>
      <c r="B63" s="42"/>
      <c r="C63" s="8" t="s">
        <v>11</v>
      </c>
      <c r="D63" s="8" t="s">
        <v>12</v>
      </c>
      <c r="E63" s="8" t="s">
        <v>13</v>
      </c>
      <c r="F63" s="8" t="s">
        <v>14</v>
      </c>
      <c r="G63" s="8" t="s">
        <v>15</v>
      </c>
      <c r="H63" s="8" t="s">
        <v>16</v>
      </c>
      <c r="I63" s="8" t="s">
        <v>17</v>
      </c>
      <c r="J63" s="8" t="s">
        <v>18</v>
      </c>
      <c r="K63" s="8" t="s">
        <v>19</v>
      </c>
      <c r="L63" s="8"/>
      <c r="M63" s="8" t="s">
        <v>20</v>
      </c>
      <c r="N63" s="3"/>
      <c r="O63" s="8" t="s">
        <v>21</v>
      </c>
    </row>
    <row r="64" spans="1:15" ht="15.75" x14ac:dyDescent="0.25">
      <c r="A64" s="54"/>
      <c r="B64" s="55" t="s">
        <v>69</v>
      </c>
      <c r="C64" s="21">
        <v>9000</v>
      </c>
      <c r="D64" s="21">
        <v>4500</v>
      </c>
      <c r="E64" s="46">
        <v>4500</v>
      </c>
      <c r="F64" s="46"/>
      <c r="G64" s="69"/>
      <c r="H64" s="69"/>
      <c r="I64" s="69"/>
      <c r="J64" s="69"/>
      <c r="K64" s="21">
        <f t="shared" ref="K64:K65" si="10">SUM(D64:J64)</f>
        <v>9000</v>
      </c>
      <c r="L64" s="21"/>
      <c r="M64" s="21">
        <f t="shared" ref="M64:M65" si="11">C64-K64</f>
        <v>0</v>
      </c>
      <c r="N64" s="3"/>
      <c r="O64" s="20">
        <v>10000</v>
      </c>
    </row>
    <row r="65" spans="1:15" ht="15.75" x14ac:dyDescent="0.25">
      <c r="A65" s="19"/>
      <c r="B65" s="57" t="s">
        <v>70</v>
      </c>
      <c r="C65" s="17">
        <v>5000</v>
      </c>
      <c r="D65" s="17">
        <v>3100</v>
      </c>
      <c r="E65" s="47"/>
      <c r="F65" s="47"/>
      <c r="G65" s="69"/>
      <c r="H65" s="56">
        <v>1900</v>
      </c>
      <c r="I65" s="69"/>
      <c r="J65" s="69"/>
      <c r="K65" s="21">
        <f t="shared" si="10"/>
        <v>5000</v>
      </c>
      <c r="L65" s="58"/>
      <c r="M65" s="21">
        <f t="shared" si="11"/>
        <v>0</v>
      </c>
      <c r="N65" s="3"/>
      <c r="O65" s="20">
        <v>10000</v>
      </c>
    </row>
    <row r="66" spans="1:15" ht="15.75" x14ac:dyDescent="0.25">
      <c r="A66" s="51"/>
      <c r="B66" s="35" t="s">
        <v>42</v>
      </c>
      <c r="C66" s="36">
        <f t="shared" ref="C66:K66" si="12">SUM(C64:C65)</f>
        <v>14000</v>
      </c>
      <c r="D66" s="36">
        <f t="shared" si="12"/>
        <v>7600</v>
      </c>
      <c r="E66" s="36">
        <f t="shared" si="12"/>
        <v>4500</v>
      </c>
      <c r="F66" s="36">
        <f t="shared" si="12"/>
        <v>0</v>
      </c>
      <c r="G66" s="36">
        <f t="shared" si="12"/>
        <v>0</v>
      </c>
      <c r="H66" s="36">
        <f t="shared" si="12"/>
        <v>1900</v>
      </c>
      <c r="I66" s="36">
        <f t="shared" si="12"/>
        <v>0</v>
      </c>
      <c r="J66" s="36">
        <f t="shared" si="12"/>
        <v>0</v>
      </c>
      <c r="K66" s="36">
        <f t="shared" si="12"/>
        <v>14000</v>
      </c>
      <c r="L66" s="37"/>
      <c r="M66" s="36">
        <f>SUM(M64:M65)</f>
        <v>0</v>
      </c>
      <c r="N66" s="3"/>
      <c r="O66" s="36">
        <f>SUM(O64:O65)</f>
        <v>20000</v>
      </c>
    </row>
    <row r="67" spans="1:15" ht="15.75" x14ac:dyDescent="0.25">
      <c r="A67" s="3"/>
      <c r="B67" s="38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40"/>
      <c r="O67" s="39"/>
    </row>
    <row r="68" spans="1:15" ht="15.75" x14ac:dyDescent="0.25">
      <c r="A68" s="41" t="s">
        <v>71</v>
      </c>
      <c r="B68" s="42"/>
      <c r="C68" s="8" t="s">
        <v>11</v>
      </c>
      <c r="D68" s="8" t="s">
        <v>12</v>
      </c>
      <c r="E68" s="8" t="s">
        <v>13</v>
      </c>
      <c r="F68" s="8" t="s">
        <v>14</v>
      </c>
      <c r="G68" s="8" t="s">
        <v>15</v>
      </c>
      <c r="H68" s="8" t="s">
        <v>16</v>
      </c>
      <c r="I68" s="8" t="s">
        <v>17</v>
      </c>
      <c r="J68" s="8" t="s">
        <v>18</v>
      </c>
      <c r="K68" s="8" t="s">
        <v>19</v>
      </c>
      <c r="L68" s="8"/>
      <c r="M68" s="8" t="s">
        <v>20</v>
      </c>
      <c r="N68" s="3"/>
      <c r="O68" s="8" t="s">
        <v>21</v>
      </c>
    </row>
    <row r="69" spans="1:15" ht="15.75" x14ac:dyDescent="0.25">
      <c r="A69" s="54"/>
      <c r="B69" s="70" t="s">
        <v>72</v>
      </c>
      <c r="C69" s="62">
        <v>690</v>
      </c>
      <c r="D69" s="62">
        <v>414</v>
      </c>
      <c r="E69" s="71">
        <v>69</v>
      </c>
      <c r="F69" s="71">
        <v>69</v>
      </c>
      <c r="G69" s="72">
        <v>69</v>
      </c>
      <c r="H69" s="73">
        <v>69</v>
      </c>
      <c r="I69" s="56"/>
      <c r="J69" s="56"/>
      <c r="K69" s="21">
        <f t="shared" ref="K69:K79" si="13">SUM(D69:J69)</f>
        <v>690</v>
      </c>
      <c r="L69" s="21"/>
      <c r="M69" s="21">
        <f t="shared" ref="M69:M79" si="14">C69-K69</f>
        <v>0</v>
      </c>
      <c r="N69" s="3"/>
      <c r="O69" s="20">
        <v>720</v>
      </c>
    </row>
    <row r="70" spans="1:15" ht="15.75" x14ac:dyDescent="0.25">
      <c r="A70" s="19"/>
      <c r="B70" s="67" t="s">
        <v>73</v>
      </c>
      <c r="C70" s="17"/>
      <c r="D70" s="17">
        <v>622</v>
      </c>
      <c r="E70" s="47"/>
      <c r="F70" s="47">
        <v>100</v>
      </c>
      <c r="G70" s="74">
        <v>100</v>
      </c>
      <c r="H70" s="56">
        <v>100</v>
      </c>
      <c r="I70" s="56">
        <v>100</v>
      </c>
      <c r="J70" s="56">
        <v>100</v>
      </c>
      <c r="K70" s="21">
        <f t="shared" si="13"/>
        <v>1122</v>
      </c>
      <c r="L70" s="58"/>
      <c r="M70" s="21">
        <f t="shared" si="14"/>
        <v>-1122</v>
      </c>
      <c r="N70" s="3"/>
      <c r="O70" s="20">
        <v>750</v>
      </c>
    </row>
    <row r="71" spans="1:15" ht="15.75" x14ac:dyDescent="0.25">
      <c r="A71" s="19"/>
      <c r="B71" s="59" t="s">
        <v>74</v>
      </c>
      <c r="C71" s="17"/>
      <c r="D71" s="17">
        <v>385</v>
      </c>
      <c r="E71" s="47">
        <v>87</v>
      </c>
      <c r="F71" s="47">
        <v>42</v>
      </c>
      <c r="G71" s="56">
        <v>42</v>
      </c>
      <c r="H71" s="56">
        <v>42</v>
      </c>
      <c r="I71" s="56">
        <v>42</v>
      </c>
      <c r="J71" s="56">
        <v>87</v>
      </c>
      <c r="K71" s="21">
        <f t="shared" si="13"/>
        <v>727</v>
      </c>
      <c r="L71" s="58"/>
      <c r="M71" s="21">
        <f t="shared" si="14"/>
        <v>-727</v>
      </c>
      <c r="N71" s="3"/>
      <c r="O71" s="20">
        <v>780</v>
      </c>
    </row>
    <row r="72" spans="1:15" ht="15.75" x14ac:dyDescent="0.25">
      <c r="A72" s="66"/>
      <c r="B72" s="67" t="s">
        <v>75</v>
      </c>
      <c r="C72" s="21"/>
      <c r="D72" s="21">
        <v>400</v>
      </c>
      <c r="E72" s="22">
        <v>392</v>
      </c>
      <c r="F72" s="22"/>
      <c r="G72" s="56"/>
      <c r="H72" s="56">
        <v>400</v>
      </c>
      <c r="I72" s="56"/>
      <c r="J72" s="56"/>
      <c r="K72" s="21">
        <f t="shared" si="13"/>
        <v>1192</v>
      </c>
      <c r="L72" s="58"/>
      <c r="M72" s="21">
        <f t="shared" si="14"/>
        <v>-1192</v>
      </c>
      <c r="N72" s="3"/>
      <c r="O72" s="20">
        <v>2300</v>
      </c>
    </row>
    <row r="73" spans="1:15" ht="15.75" x14ac:dyDescent="0.25">
      <c r="A73" s="66"/>
      <c r="B73" s="59" t="s">
        <v>76</v>
      </c>
      <c r="C73" s="21"/>
      <c r="D73" s="21">
        <v>0</v>
      </c>
      <c r="E73" s="22"/>
      <c r="F73" s="22"/>
      <c r="G73" s="56"/>
      <c r="H73" s="56"/>
      <c r="I73" s="56">
        <v>200</v>
      </c>
      <c r="J73" s="56"/>
      <c r="K73" s="21">
        <f t="shared" si="13"/>
        <v>200</v>
      </c>
      <c r="L73" s="58"/>
      <c r="M73" s="21">
        <f t="shared" si="14"/>
        <v>-200</v>
      </c>
      <c r="N73" s="3"/>
      <c r="O73" s="20">
        <v>1000</v>
      </c>
    </row>
    <row r="74" spans="1:15" ht="15.75" x14ac:dyDescent="0.25">
      <c r="A74" s="68"/>
      <c r="B74" s="59" t="s">
        <v>77</v>
      </c>
      <c r="C74" s="28"/>
      <c r="D74" s="28">
        <v>170</v>
      </c>
      <c r="E74" s="29"/>
      <c r="F74" s="29"/>
      <c r="G74" s="65"/>
      <c r="H74" s="65"/>
      <c r="I74" s="65"/>
      <c r="J74" s="65"/>
      <c r="K74" s="21">
        <f t="shared" si="13"/>
        <v>170</v>
      </c>
      <c r="L74" s="33"/>
      <c r="M74" s="21">
        <f t="shared" si="14"/>
        <v>-170</v>
      </c>
      <c r="N74" s="3"/>
      <c r="O74" s="20">
        <v>300</v>
      </c>
    </row>
    <row r="75" spans="1:15" ht="15.75" x14ac:dyDescent="0.25">
      <c r="A75" s="66"/>
      <c r="B75" s="67" t="s">
        <v>78</v>
      </c>
      <c r="C75" s="21"/>
      <c r="D75" s="21"/>
      <c r="E75" s="22"/>
      <c r="F75" s="22">
        <v>200</v>
      </c>
      <c r="G75" s="56"/>
      <c r="H75" s="56">
        <v>200</v>
      </c>
      <c r="I75" s="56"/>
      <c r="J75" s="56"/>
      <c r="K75" s="21">
        <f t="shared" si="13"/>
        <v>400</v>
      </c>
      <c r="L75" s="58"/>
      <c r="M75" s="21">
        <f t="shared" si="14"/>
        <v>-400</v>
      </c>
      <c r="N75" s="3"/>
      <c r="O75" s="20">
        <v>300</v>
      </c>
    </row>
    <row r="76" spans="1:15" ht="15.75" x14ac:dyDescent="0.25">
      <c r="A76" s="68"/>
      <c r="B76" s="59" t="s">
        <v>79</v>
      </c>
      <c r="C76" s="28"/>
      <c r="D76" s="28">
        <v>75</v>
      </c>
      <c r="E76" s="29"/>
      <c r="F76" s="29"/>
      <c r="G76" s="65"/>
      <c r="H76" s="65"/>
      <c r="I76" s="65"/>
      <c r="J76" s="65"/>
      <c r="K76" s="21">
        <f t="shared" si="13"/>
        <v>75</v>
      </c>
      <c r="L76" s="33"/>
      <c r="M76" s="21">
        <f t="shared" si="14"/>
        <v>-75</v>
      </c>
      <c r="N76" s="3"/>
      <c r="O76" s="20">
        <v>80</v>
      </c>
    </row>
    <row r="77" spans="1:15" ht="15.75" x14ac:dyDescent="0.25">
      <c r="A77" s="66"/>
      <c r="B77" s="59" t="s">
        <v>80</v>
      </c>
      <c r="C77" s="21"/>
      <c r="D77" s="21">
        <v>0</v>
      </c>
      <c r="E77" s="22"/>
      <c r="F77" s="22"/>
      <c r="G77" s="56"/>
      <c r="H77" s="56"/>
      <c r="I77" s="56">
        <v>60</v>
      </c>
      <c r="J77" s="56"/>
      <c r="K77" s="21">
        <f t="shared" si="13"/>
        <v>60</v>
      </c>
      <c r="L77" s="58"/>
      <c r="M77" s="21">
        <f t="shared" si="14"/>
        <v>-60</v>
      </c>
      <c r="N77" s="3"/>
      <c r="O77" s="20">
        <v>70</v>
      </c>
    </row>
    <row r="78" spans="1:15" ht="15.75" x14ac:dyDescent="0.25">
      <c r="A78" s="66"/>
      <c r="B78" s="59" t="s">
        <v>81</v>
      </c>
      <c r="C78" s="28"/>
      <c r="D78" s="28">
        <v>132.94</v>
      </c>
      <c r="E78" s="29"/>
      <c r="F78" s="29">
        <v>60</v>
      </c>
      <c r="G78" s="65"/>
      <c r="H78" s="65"/>
      <c r="I78" s="65"/>
      <c r="J78" s="65">
        <v>60</v>
      </c>
      <c r="K78" s="28">
        <f t="shared" si="13"/>
        <v>252.94</v>
      </c>
      <c r="L78" s="33"/>
      <c r="M78" s="28">
        <f t="shared" si="14"/>
        <v>-252.94</v>
      </c>
      <c r="N78" s="3"/>
      <c r="O78" s="75">
        <v>300</v>
      </c>
    </row>
    <row r="79" spans="1:15" ht="15.75" x14ac:dyDescent="0.25">
      <c r="A79" s="68"/>
      <c r="B79" s="59" t="s">
        <v>82</v>
      </c>
      <c r="C79" s="28">
        <v>850</v>
      </c>
      <c r="D79" s="28">
        <v>0</v>
      </c>
      <c r="E79" s="29"/>
      <c r="F79" s="29"/>
      <c r="G79" s="65"/>
      <c r="H79" s="65"/>
      <c r="I79" s="65">
        <v>850</v>
      </c>
      <c r="J79" s="65"/>
      <c r="K79" s="21">
        <f t="shared" si="13"/>
        <v>850</v>
      </c>
      <c r="L79" s="33"/>
      <c r="M79" s="21">
        <f t="shared" si="14"/>
        <v>0</v>
      </c>
      <c r="N79" s="3"/>
      <c r="O79" s="20">
        <v>1100</v>
      </c>
    </row>
    <row r="80" spans="1:15" ht="15.75" x14ac:dyDescent="0.25">
      <c r="A80" s="66"/>
      <c r="B80" s="35" t="s">
        <v>42</v>
      </c>
      <c r="C80" s="36">
        <f>SUM(C68:C79)</f>
        <v>1540</v>
      </c>
      <c r="D80" s="36">
        <f t="shared" ref="D80:K80" si="15">SUM(D69:D79)</f>
        <v>2198.94</v>
      </c>
      <c r="E80" s="36">
        <f t="shared" si="15"/>
        <v>548</v>
      </c>
      <c r="F80" s="36">
        <f t="shared" si="15"/>
        <v>471</v>
      </c>
      <c r="G80" s="36">
        <f t="shared" si="15"/>
        <v>211</v>
      </c>
      <c r="H80" s="36">
        <f t="shared" si="15"/>
        <v>811</v>
      </c>
      <c r="I80" s="36">
        <f t="shared" si="15"/>
        <v>1252</v>
      </c>
      <c r="J80" s="36">
        <f t="shared" si="15"/>
        <v>247</v>
      </c>
      <c r="K80" s="36">
        <f t="shared" si="15"/>
        <v>5738.94</v>
      </c>
      <c r="L80" s="37"/>
      <c r="M80" s="36">
        <f>SUM(M69:M79)</f>
        <v>-4198.9399999999996</v>
      </c>
      <c r="N80" s="3"/>
      <c r="O80" s="36">
        <f>SUM(O69:O79)</f>
        <v>7700</v>
      </c>
    </row>
    <row r="81" spans="1:15" ht="15.75" x14ac:dyDescent="0.25">
      <c r="A81" s="76"/>
      <c r="B81" s="77"/>
      <c r="C81" s="52"/>
      <c r="D81" s="52"/>
      <c r="E81" s="77"/>
      <c r="F81" s="77"/>
      <c r="G81" s="78"/>
      <c r="H81" s="78"/>
      <c r="I81" s="78"/>
      <c r="J81" s="78"/>
      <c r="K81" s="52"/>
      <c r="L81" s="52"/>
      <c r="M81" s="52"/>
      <c r="N81" s="3"/>
      <c r="O81" s="77"/>
    </row>
    <row r="82" spans="1:15" ht="15.75" x14ac:dyDescent="0.25">
      <c r="A82" s="41" t="s">
        <v>83</v>
      </c>
      <c r="B82" s="42"/>
      <c r="C82" s="8" t="s">
        <v>11</v>
      </c>
      <c r="D82" s="8" t="s">
        <v>12</v>
      </c>
      <c r="E82" s="8" t="s">
        <v>13</v>
      </c>
      <c r="F82" s="8" t="s">
        <v>14</v>
      </c>
      <c r="G82" s="8" t="s">
        <v>15</v>
      </c>
      <c r="H82" s="8" t="s">
        <v>16</v>
      </c>
      <c r="I82" s="8" t="s">
        <v>17</v>
      </c>
      <c r="J82" s="8" t="s">
        <v>18</v>
      </c>
      <c r="K82" s="8" t="s">
        <v>19</v>
      </c>
      <c r="L82" s="8"/>
      <c r="M82" s="8" t="s">
        <v>20</v>
      </c>
      <c r="N82" s="3"/>
      <c r="O82" s="8" t="s">
        <v>21</v>
      </c>
    </row>
    <row r="83" spans="1:15" ht="15.75" x14ac:dyDescent="0.25">
      <c r="A83" s="54"/>
      <c r="B83" s="55" t="s">
        <v>84</v>
      </c>
      <c r="C83" s="21">
        <v>8083.72</v>
      </c>
      <c r="D83" s="21">
        <v>8083.72</v>
      </c>
      <c r="E83" s="46"/>
      <c r="F83" s="46"/>
      <c r="G83" s="69"/>
      <c r="H83" s="69"/>
      <c r="I83" s="69"/>
      <c r="J83" s="69"/>
      <c r="K83" s="21">
        <f t="shared" ref="K83" si="16">SUM(D83:J83)</f>
        <v>8083.72</v>
      </c>
      <c r="L83" s="21"/>
      <c r="M83" s="21">
        <f t="shared" ref="M83" si="17">C83-K83</f>
        <v>0</v>
      </c>
      <c r="N83" s="3"/>
      <c r="O83" s="20">
        <v>8083.72</v>
      </c>
    </row>
    <row r="84" spans="1:15" ht="15.75" x14ac:dyDescent="0.25">
      <c r="A84" s="51"/>
      <c r="B84" s="35" t="s">
        <v>42</v>
      </c>
      <c r="C84" s="36">
        <f t="shared" ref="C84:K84" si="18">SUM(C83:C83)</f>
        <v>8083.72</v>
      </c>
      <c r="D84" s="36">
        <f t="shared" si="18"/>
        <v>8083.72</v>
      </c>
      <c r="E84" s="36">
        <f t="shared" si="18"/>
        <v>0</v>
      </c>
      <c r="F84" s="36">
        <f t="shared" si="18"/>
        <v>0</v>
      </c>
      <c r="G84" s="36">
        <f t="shared" si="18"/>
        <v>0</v>
      </c>
      <c r="H84" s="36">
        <f t="shared" si="18"/>
        <v>0</v>
      </c>
      <c r="I84" s="36">
        <f t="shared" si="18"/>
        <v>0</v>
      </c>
      <c r="J84" s="36">
        <f t="shared" si="18"/>
        <v>0</v>
      </c>
      <c r="K84" s="36">
        <f t="shared" si="18"/>
        <v>8083.72</v>
      </c>
      <c r="L84" s="37"/>
      <c r="M84" s="36">
        <f>SUM(M83:M83)</f>
        <v>0</v>
      </c>
      <c r="N84" s="3">
        <v>0</v>
      </c>
      <c r="O84" s="36">
        <f>SUM(O83:O83)</f>
        <v>8083.72</v>
      </c>
    </row>
    <row r="85" spans="1:15" ht="15.75" x14ac:dyDescent="0.25">
      <c r="A85" s="3"/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40"/>
      <c r="O85" s="39"/>
    </row>
    <row r="86" spans="1:15" ht="15.75" x14ac:dyDescent="0.25">
      <c r="A86" s="3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40"/>
      <c r="O86" s="39"/>
    </row>
    <row r="87" spans="1:15" ht="15.75" x14ac:dyDescent="0.25">
      <c r="A87" s="41" t="s">
        <v>85</v>
      </c>
      <c r="B87" s="42"/>
      <c r="C87" s="8" t="s">
        <v>11</v>
      </c>
      <c r="D87" s="8" t="s">
        <v>12</v>
      </c>
      <c r="E87" s="8" t="s">
        <v>13</v>
      </c>
      <c r="F87" s="8" t="s">
        <v>14</v>
      </c>
      <c r="G87" s="8" t="s">
        <v>15</v>
      </c>
      <c r="H87" s="8" t="s">
        <v>16</v>
      </c>
      <c r="I87" s="8" t="s">
        <v>17</v>
      </c>
      <c r="J87" s="8" t="s">
        <v>18</v>
      </c>
      <c r="K87" s="8" t="s">
        <v>19</v>
      </c>
      <c r="L87" s="8"/>
      <c r="M87" s="8" t="s">
        <v>20</v>
      </c>
      <c r="N87" s="3"/>
      <c r="O87" s="8" t="s">
        <v>21</v>
      </c>
    </row>
    <row r="88" spans="1:15" ht="15.75" x14ac:dyDescent="0.25">
      <c r="A88" s="54"/>
      <c r="B88" s="55" t="s">
        <v>86</v>
      </c>
      <c r="C88" s="21">
        <v>1607.75</v>
      </c>
      <c r="D88" s="21">
        <v>891.75</v>
      </c>
      <c r="E88" s="46">
        <v>179</v>
      </c>
      <c r="F88" s="46">
        <v>179</v>
      </c>
      <c r="G88" s="56">
        <v>179</v>
      </c>
      <c r="H88" s="56">
        <v>179</v>
      </c>
      <c r="I88" s="56"/>
      <c r="J88" s="56"/>
      <c r="K88" s="21">
        <f t="shared" ref="K88:K93" si="19">SUM(D88:J88)</f>
        <v>1607.75</v>
      </c>
      <c r="L88" s="21"/>
      <c r="M88" s="21">
        <f t="shared" ref="M88:M93" si="20">C88-K88</f>
        <v>0</v>
      </c>
      <c r="N88" s="3"/>
      <c r="O88" s="20">
        <v>920</v>
      </c>
    </row>
    <row r="89" spans="1:15" ht="15.75" x14ac:dyDescent="0.25">
      <c r="A89" s="19"/>
      <c r="B89" s="67" t="s">
        <v>87</v>
      </c>
      <c r="C89" s="21"/>
      <c r="D89" s="21">
        <v>444</v>
      </c>
      <c r="E89" s="22"/>
      <c r="F89" s="22"/>
      <c r="G89" s="56"/>
      <c r="H89" s="56"/>
      <c r="I89" s="56"/>
      <c r="J89" s="56"/>
      <c r="K89" s="21">
        <f t="shared" si="19"/>
        <v>444</v>
      </c>
      <c r="L89" s="58"/>
      <c r="M89" s="21">
        <f t="shared" si="20"/>
        <v>-444</v>
      </c>
      <c r="N89" s="3"/>
      <c r="O89" s="20">
        <v>550</v>
      </c>
    </row>
    <row r="90" spans="1:15" ht="15.75" x14ac:dyDescent="0.25">
      <c r="A90" s="19"/>
      <c r="B90" s="59" t="s">
        <v>88</v>
      </c>
      <c r="C90" s="21">
        <v>7800</v>
      </c>
      <c r="D90" s="21">
        <v>3900</v>
      </c>
      <c r="E90" s="22"/>
      <c r="F90" s="22"/>
      <c r="G90" s="56">
        <v>1950</v>
      </c>
      <c r="H90" s="56"/>
      <c r="I90" s="56"/>
      <c r="J90" s="56">
        <v>1950</v>
      </c>
      <c r="K90" s="21">
        <f t="shared" si="19"/>
        <v>7800</v>
      </c>
      <c r="L90" s="58"/>
      <c r="M90" s="21">
        <f t="shared" si="20"/>
        <v>0</v>
      </c>
      <c r="N90" s="3"/>
      <c r="O90" s="20">
        <v>10000</v>
      </c>
    </row>
    <row r="91" spans="1:15" ht="15.75" x14ac:dyDescent="0.25">
      <c r="A91" s="66"/>
      <c r="B91" s="59" t="s">
        <v>89</v>
      </c>
      <c r="C91" s="28">
        <v>75</v>
      </c>
      <c r="D91" s="28">
        <v>75</v>
      </c>
      <c r="E91" s="29"/>
      <c r="F91" s="29"/>
      <c r="G91" s="65"/>
      <c r="H91" s="65"/>
      <c r="I91" s="65"/>
      <c r="J91" s="65"/>
      <c r="K91" s="21">
        <f t="shared" si="19"/>
        <v>75</v>
      </c>
      <c r="L91" s="33"/>
      <c r="M91" s="21">
        <f t="shared" si="20"/>
        <v>0</v>
      </c>
      <c r="N91" s="3"/>
      <c r="O91" s="20">
        <v>78</v>
      </c>
    </row>
    <row r="92" spans="1:15" ht="15.75" x14ac:dyDescent="0.25">
      <c r="A92" s="79"/>
      <c r="B92" s="59" t="s">
        <v>90</v>
      </c>
      <c r="C92" s="28"/>
      <c r="D92" s="28">
        <v>110</v>
      </c>
      <c r="E92" s="29"/>
      <c r="F92" s="29"/>
      <c r="G92" s="65">
        <v>100</v>
      </c>
      <c r="H92" s="65"/>
      <c r="I92" s="65"/>
      <c r="J92" s="65">
        <v>40</v>
      </c>
      <c r="K92" s="21">
        <f t="shared" si="19"/>
        <v>250</v>
      </c>
      <c r="L92" s="33"/>
      <c r="M92" s="21">
        <f t="shared" si="20"/>
        <v>-250</v>
      </c>
      <c r="N92" s="3"/>
      <c r="O92" s="20">
        <v>250</v>
      </c>
    </row>
    <row r="93" spans="1:15" ht="15.75" x14ac:dyDescent="0.25">
      <c r="A93" s="79"/>
      <c r="B93" s="59" t="s">
        <v>91</v>
      </c>
      <c r="C93" s="28"/>
      <c r="D93" s="28">
        <v>3400</v>
      </c>
      <c r="E93" s="29"/>
      <c r="F93" s="29">
        <v>260</v>
      </c>
      <c r="G93" s="65">
        <v>1600</v>
      </c>
      <c r="H93" s="65">
        <v>260</v>
      </c>
      <c r="I93" s="65">
        <v>260</v>
      </c>
      <c r="J93" s="65">
        <v>260</v>
      </c>
      <c r="K93" s="21">
        <f t="shared" si="19"/>
        <v>6040</v>
      </c>
      <c r="L93" s="33"/>
      <c r="M93" s="21">
        <f t="shared" si="20"/>
        <v>-6040</v>
      </c>
      <c r="N93" s="3"/>
      <c r="O93" s="20">
        <v>4000</v>
      </c>
    </row>
    <row r="94" spans="1:15" ht="15.75" x14ac:dyDescent="0.25">
      <c r="A94" s="51"/>
      <c r="B94" s="35" t="s">
        <v>42</v>
      </c>
      <c r="C94" s="36">
        <f t="shared" ref="C94:K94" si="21">SUM(C88:C93)</f>
        <v>9482.75</v>
      </c>
      <c r="D94" s="36">
        <f t="shared" si="21"/>
        <v>8820.75</v>
      </c>
      <c r="E94" s="36">
        <f t="shared" si="21"/>
        <v>179</v>
      </c>
      <c r="F94" s="36">
        <f t="shared" si="21"/>
        <v>439</v>
      </c>
      <c r="G94" s="36">
        <f t="shared" si="21"/>
        <v>3829</v>
      </c>
      <c r="H94" s="36">
        <f t="shared" si="21"/>
        <v>439</v>
      </c>
      <c r="I94" s="36">
        <f t="shared" si="21"/>
        <v>260</v>
      </c>
      <c r="J94" s="36">
        <f t="shared" si="21"/>
        <v>2250</v>
      </c>
      <c r="K94" s="36">
        <f t="shared" si="21"/>
        <v>16216.75</v>
      </c>
      <c r="L94" s="37"/>
      <c r="M94" s="36">
        <f>SUM(M88:M93)</f>
        <v>-6734</v>
      </c>
      <c r="N94" s="3"/>
      <c r="O94" s="36">
        <f>SUM(O88:O93)</f>
        <v>15798</v>
      </c>
    </row>
    <row r="95" spans="1:15" ht="15.75" x14ac:dyDescent="0.25">
      <c r="A95" s="3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40"/>
      <c r="O95" s="39"/>
    </row>
    <row r="96" spans="1:15" ht="15.75" x14ac:dyDescent="0.25">
      <c r="A96" s="41" t="s">
        <v>92</v>
      </c>
      <c r="B96" s="42"/>
      <c r="C96" s="8" t="s">
        <v>11</v>
      </c>
      <c r="D96" s="8" t="s">
        <v>12</v>
      </c>
      <c r="E96" s="8" t="s">
        <v>13</v>
      </c>
      <c r="F96" s="8" t="s">
        <v>14</v>
      </c>
      <c r="G96" s="8" t="s">
        <v>15</v>
      </c>
      <c r="H96" s="8" t="s">
        <v>16</v>
      </c>
      <c r="I96" s="8" t="s">
        <v>17</v>
      </c>
      <c r="J96" s="8" t="s">
        <v>18</v>
      </c>
      <c r="K96" s="8" t="s">
        <v>19</v>
      </c>
      <c r="L96" s="8"/>
      <c r="M96" s="8" t="s">
        <v>20</v>
      </c>
      <c r="N96" s="3"/>
      <c r="O96" s="8" t="s">
        <v>21</v>
      </c>
    </row>
    <row r="97" spans="1:15" ht="15.75" x14ac:dyDescent="0.25">
      <c r="A97" s="54"/>
      <c r="B97" s="80" t="s">
        <v>93</v>
      </c>
      <c r="C97" s="62">
        <v>530</v>
      </c>
      <c r="D97" s="62">
        <v>318</v>
      </c>
      <c r="E97" s="71">
        <v>53</v>
      </c>
      <c r="F97" s="71">
        <v>53</v>
      </c>
      <c r="G97" s="73">
        <v>53</v>
      </c>
      <c r="H97" s="56">
        <v>53</v>
      </c>
      <c r="I97" s="56"/>
      <c r="J97" s="56"/>
      <c r="K97" s="21">
        <f t="shared" ref="K97:K100" si="22">SUM(D97:J97)</f>
        <v>530</v>
      </c>
      <c r="L97" s="21"/>
      <c r="M97" s="21">
        <f t="shared" ref="M97:M100" si="23">C97-K97</f>
        <v>0</v>
      </c>
      <c r="N97" s="3"/>
      <c r="O97" s="20">
        <v>600</v>
      </c>
    </row>
    <row r="98" spans="1:15" ht="15.75" x14ac:dyDescent="0.25">
      <c r="A98" s="19"/>
      <c r="B98" s="67" t="s">
        <v>94</v>
      </c>
      <c r="C98" s="17">
        <v>2676</v>
      </c>
      <c r="D98" s="17">
        <v>1338</v>
      </c>
      <c r="E98" s="18"/>
      <c r="F98" s="18">
        <v>669</v>
      </c>
      <c r="G98" s="56"/>
      <c r="H98" s="56"/>
      <c r="I98" s="56"/>
      <c r="J98" s="56">
        <v>669</v>
      </c>
      <c r="K98" s="21">
        <f t="shared" si="22"/>
        <v>2676</v>
      </c>
      <c r="L98" s="58"/>
      <c r="M98" s="21">
        <f t="shared" si="23"/>
        <v>0</v>
      </c>
      <c r="N98" s="3"/>
      <c r="O98" s="20">
        <v>3000</v>
      </c>
    </row>
    <row r="99" spans="1:15" ht="15.75" x14ac:dyDescent="0.25">
      <c r="A99" s="19"/>
      <c r="B99" s="67" t="s">
        <v>95</v>
      </c>
      <c r="C99" s="21">
        <v>1025</v>
      </c>
      <c r="D99" s="21">
        <v>177</v>
      </c>
      <c r="E99" s="22">
        <v>70</v>
      </c>
      <c r="F99" s="22">
        <v>70</v>
      </c>
      <c r="G99" s="56">
        <v>50</v>
      </c>
      <c r="H99" s="56">
        <v>50</v>
      </c>
      <c r="I99" s="56">
        <v>70</v>
      </c>
      <c r="J99" s="56">
        <v>50</v>
      </c>
      <c r="K99" s="21">
        <f t="shared" si="22"/>
        <v>537</v>
      </c>
      <c r="L99" s="58"/>
      <c r="M99" s="21">
        <f t="shared" si="23"/>
        <v>488</v>
      </c>
      <c r="N99" s="3"/>
      <c r="O99" s="20">
        <v>800</v>
      </c>
    </row>
    <row r="100" spans="1:15" ht="15.75" x14ac:dyDescent="0.25">
      <c r="A100" s="66"/>
      <c r="B100" s="59" t="s">
        <v>89</v>
      </c>
      <c r="C100" s="28">
        <v>75</v>
      </c>
      <c r="D100" s="28">
        <v>75</v>
      </c>
      <c r="E100" s="29"/>
      <c r="F100" s="29"/>
      <c r="G100" s="65"/>
      <c r="H100" s="65"/>
      <c r="I100" s="65"/>
      <c r="J100" s="65"/>
      <c r="K100" s="21">
        <f t="shared" si="22"/>
        <v>75</v>
      </c>
      <c r="L100" s="33"/>
      <c r="M100" s="21">
        <f t="shared" si="23"/>
        <v>0</v>
      </c>
      <c r="N100" s="3"/>
      <c r="O100" s="20">
        <v>78</v>
      </c>
    </row>
    <row r="101" spans="1:15" ht="15.75" x14ac:dyDescent="0.25">
      <c r="A101" s="51"/>
      <c r="B101" s="35" t="s">
        <v>42</v>
      </c>
      <c r="C101" s="36">
        <f t="shared" ref="C101:K101" si="24">SUM(C97:C100)</f>
        <v>4306</v>
      </c>
      <c r="D101" s="36">
        <f t="shared" si="24"/>
        <v>1908</v>
      </c>
      <c r="E101" s="36">
        <f t="shared" si="24"/>
        <v>123</v>
      </c>
      <c r="F101" s="36">
        <f t="shared" si="24"/>
        <v>792</v>
      </c>
      <c r="G101" s="36">
        <f t="shared" si="24"/>
        <v>103</v>
      </c>
      <c r="H101" s="36">
        <f t="shared" si="24"/>
        <v>103</v>
      </c>
      <c r="I101" s="36">
        <f t="shared" si="24"/>
        <v>70</v>
      </c>
      <c r="J101" s="36">
        <f t="shared" si="24"/>
        <v>719</v>
      </c>
      <c r="K101" s="36">
        <f t="shared" si="24"/>
        <v>3818</v>
      </c>
      <c r="L101" s="37"/>
      <c r="M101" s="36">
        <f>SUM(M97:M100)</f>
        <v>488</v>
      </c>
      <c r="N101" s="3"/>
      <c r="O101" s="36">
        <f>SUM(O97:O100)</f>
        <v>4478</v>
      </c>
    </row>
    <row r="102" spans="1:15" ht="15.75" x14ac:dyDescent="0.25">
      <c r="A102" s="76"/>
      <c r="B102" s="77"/>
      <c r="C102" s="52"/>
      <c r="D102" s="52"/>
      <c r="E102" s="77"/>
      <c r="F102" s="77"/>
      <c r="G102" s="78"/>
      <c r="H102" s="78"/>
      <c r="I102" s="78"/>
      <c r="J102" s="78"/>
      <c r="K102" s="52"/>
      <c r="L102" s="52"/>
      <c r="M102" s="52"/>
      <c r="N102" s="3"/>
      <c r="O102" s="77"/>
    </row>
    <row r="103" spans="1:15" ht="15.75" x14ac:dyDescent="0.25">
      <c r="A103" s="41" t="s">
        <v>96</v>
      </c>
      <c r="B103" s="42"/>
      <c r="C103" s="8" t="s">
        <v>11</v>
      </c>
      <c r="D103" s="8" t="s">
        <v>12</v>
      </c>
      <c r="E103" s="8" t="s">
        <v>13</v>
      </c>
      <c r="F103" s="8" t="s">
        <v>14</v>
      </c>
      <c r="G103" s="8" t="s">
        <v>15</v>
      </c>
      <c r="H103" s="8" t="s">
        <v>16</v>
      </c>
      <c r="I103" s="8" t="s">
        <v>17</v>
      </c>
      <c r="J103" s="8" t="s">
        <v>18</v>
      </c>
      <c r="K103" s="8" t="s">
        <v>19</v>
      </c>
      <c r="L103" s="8"/>
      <c r="M103" s="8" t="s">
        <v>20</v>
      </c>
      <c r="N103" s="3"/>
      <c r="O103" s="8" t="s">
        <v>21</v>
      </c>
    </row>
    <row r="104" spans="1:15" ht="15.75" x14ac:dyDescent="0.25">
      <c r="A104" s="54"/>
      <c r="B104" s="55" t="s">
        <v>97</v>
      </c>
      <c r="C104" s="21">
        <v>898</v>
      </c>
      <c r="D104" s="21">
        <v>449</v>
      </c>
      <c r="E104" s="46"/>
      <c r="F104" s="46">
        <v>224.5</v>
      </c>
      <c r="G104" s="56"/>
      <c r="H104" s="56"/>
      <c r="I104" s="56"/>
      <c r="J104" s="56">
        <v>224.5</v>
      </c>
      <c r="K104" s="21">
        <f t="shared" ref="K104:K107" si="25">SUM(D104:J104)</f>
        <v>898</v>
      </c>
      <c r="L104" s="21"/>
      <c r="M104" s="21">
        <f t="shared" ref="M104:M107" si="26">C104-K104</f>
        <v>0</v>
      </c>
      <c r="N104" s="3"/>
      <c r="O104" s="20">
        <v>920</v>
      </c>
    </row>
    <row r="105" spans="1:15" ht="15.75" x14ac:dyDescent="0.25">
      <c r="A105" s="19"/>
      <c r="B105" s="57" t="s">
        <v>98</v>
      </c>
      <c r="C105" s="17">
        <v>13000</v>
      </c>
      <c r="D105" s="17">
        <v>682.5</v>
      </c>
      <c r="E105" s="47"/>
      <c r="F105" s="47">
        <v>850</v>
      </c>
      <c r="G105" s="56">
        <v>850</v>
      </c>
      <c r="H105" s="56">
        <v>850</v>
      </c>
      <c r="I105" s="56">
        <v>850</v>
      </c>
      <c r="J105" s="56">
        <v>850</v>
      </c>
      <c r="K105" s="21">
        <f t="shared" si="25"/>
        <v>4932.5</v>
      </c>
      <c r="L105" s="58"/>
      <c r="M105" s="21">
        <f t="shared" si="26"/>
        <v>8067.5</v>
      </c>
      <c r="N105" s="3"/>
      <c r="O105" s="20">
        <v>11000</v>
      </c>
    </row>
    <row r="106" spans="1:15" ht="15.75" x14ac:dyDescent="0.25">
      <c r="A106" s="19"/>
      <c r="B106" s="16" t="s">
        <v>99</v>
      </c>
      <c r="C106" s="17"/>
      <c r="D106" s="17">
        <v>264</v>
      </c>
      <c r="E106" s="47"/>
      <c r="F106" s="47">
        <v>100</v>
      </c>
      <c r="G106" s="56"/>
      <c r="H106" s="56">
        <v>100</v>
      </c>
      <c r="I106" s="56"/>
      <c r="J106" s="56">
        <v>100</v>
      </c>
      <c r="K106" s="21">
        <f t="shared" si="25"/>
        <v>564</v>
      </c>
      <c r="L106" s="58"/>
      <c r="M106" s="21">
        <f t="shared" si="26"/>
        <v>-564</v>
      </c>
      <c r="N106" s="3"/>
      <c r="O106" s="20">
        <v>600</v>
      </c>
    </row>
    <row r="107" spans="1:15" ht="15.75" x14ac:dyDescent="0.25">
      <c r="A107" s="19"/>
      <c r="B107" s="16" t="s">
        <v>81</v>
      </c>
      <c r="C107" s="17"/>
      <c r="D107" s="17">
        <v>70</v>
      </c>
      <c r="E107" s="47"/>
      <c r="F107" s="47">
        <v>120</v>
      </c>
      <c r="G107" s="56"/>
      <c r="H107" s="56"/>
      <c r="I107" s="56">
        <v>130</v>
      </c>
      <c r="J107" s="56"/>
      <c r="K107" s="21">
        <f t="shared" si="25"/>
        <v>320</v>
      </c>
      <c r="L107" s="58"/>
      <c r="M107" s="21">
        <f t="shared" si="26"/>
        <v>-320</v>
      </c>
      <c r="N107" s="3"/>
      <c r="O107" s="20">
        <v>350</v>
      </c>
    </row>
    <row r="108" spans="1:15" ht="15.75" x14ac:dyDescent="0.25">
      <c r="A108" s="76"/>
      <c r="B108" s="35" t="s">
        <v>42</v>
      </c>
      <c r="C108" s="36">
        <f>SUM(C104:C107)</f>
        <v>13898</v>
      </c>
      <c r="D108" s="36">
        <f t="shared" ref="D108:M108" si="27">SUM(D104:D107)</f>
        <v>1465.5</v>
      </c>
      <c r="E108" s="36">
        <f t="shared" si="27"/>
        <v>0</v>
      </c>
      <c r="F108" s="36">
        <f t="shared" si="27"/>
        <v>1294.5</v>
      </c>
      <c r="G108" s="36">
        <f t="shared" si="27"/>
        <v>850</v>
      </c>
      <c r="H108" s="36">
        <f t="shared" si="27"/>
        <v>950</v>
      </c>
      <c r="I108" s="36">
        <f t="shared" si="27"/>
        <v>980</v>
      </c>
      <c r="J108" s="36">
        <f t="shared" si="27"/>
        <v>1174.5</v>
      </c>
      <c r="K108" s="36">
        <f t="shared" si="27"/>
        <v>6714.5</v>
      </c>
      <c r="L108" s="36">
        <f t="shared" si="27"/>
        <v>0</v>
      </c>
      <c r="M108" s="36">
        <f t="shared" si="27"/>
        <v>7183.5</v>
      </c>
      <c r="N108" s="3"/>
      <c r="O108" s="36">
        <f>SUM(O104:O107)</f>
        <v>12870</v>
      </c>
    </row>
    <row r="109" spans="1:15" ht="15.75" x14ac:dyDescent="0.25">
      <c r="A109" s="76"/>
      <c r="B109" s="77"/>
      <c r="C109" s="52"/>
      <c r="D109" s="52"/>
      <c r="E109" s="77"/>
      <c r="F109" s="77"/>
      <c r="G109" s="78"/>
      <c r="H109" s="78"/>
      <c r="I109" s="78"/>
      <c r="J109" s="78"/>
      <c r="K109" s="52"/>
      <c r="L109" s="52"/>
      <c r="M109" s="52"/>
      <c r="N109" s="3"/>
      <c r="O109" s="77"/>
    </row>
    <row r="110" spans="1:15" ht="15.75" x14ac:dyDescent="0.25">
      <c r="A110" s="41" t="s">
        <v>100</v>
      </c>
      <c r="B110" s="42"/>
      <c r="C110" s="8" t="s">
        <v>11</v>
      </c>
      <c r="D110" s="8" t="s">
        <v>12</v>
      </c>
      <c r="E110" s="8" t="s">
        <v>13</v>
      </c>
      <c r="F110" s="8" t="s">
        <v>14</v>
      </c>
      <c r="G110" s="8" t="s">
        <v>15</v>
      </c>
      <c r="H110" s="8" t="s">
        <v>16</v>
      </c>
      <c r="I110" s="8" t="s">
        <v>17</v>
      </c>
      <c r="J110" s="8" t="s">
        <v>18</v>
      </c>
      <c r="K110" s="8" t="s">
        <v>19</v>
      </c>
      <c r="L110" s="8"/>
      <c r="M110" s="8" t="s">
        <v>20</v>
      </c>
      <c r="N110" s="3"/>
      <c r="O110" s="8" t="s">
        <v>21</v>
      </c>
    </row>
    <row r="111" spans="1:15" ht="15.75" x14ac:dyDescent="0.25">
      <c r="A111" s="54"/>
      <c r="B111" s="55" t="s">
        <v>101</v>
      </c>
      <c r="C111" s="21">
        <v>1500</v>
      </c>
      <c r="D111" s="21">
        <v>0</v>
      </c>
      <c r="E111" s="46"/>
      <c r="F111" s="46"/>
      <c r="G111" s="69"/>
      <c r="H111" s="69"/>
      <c r="I111" s="69"/>
      <c r="J111" s="69"/>
      <c r="K111" s="21">
        <f t="shared" ref="K111:K119" si="28">SUM(D111:J111)</f>
        <v>0</v>
      </c>
      <c r="L111" s="21"/>
      <c r="M111" s="21">
        <f t="shared" ref="M111:M119" si="29">C111-K111</f>
        <v>1500</v>
      </c>
      <c r="N111" s="3"/>
      <c r="O111" s="20">
        <v>3000</v>
      </c>
    </row>
    <row r="112" spans="1:15" ht="15.75" x14ac:dyDescent="0.25">
      <c r="A112" s="19"/>
      <c r="B112" s="57" t="s">
        <v>102</v>
      </c>
      <c r="C112" s="17">
        <v>500</v>
      </c>
      <c r="D112" s="17">
        <v>1.2</v>
      </c>
      <c r="E112" s="47"/>
      <c r="F112" s="47"/>
      <c r="G112" s="69"/>
      <c r="H112" s="69"/>
      <c r="I112" s="69"/>
      <c r="J112" s="69"/>
      <c r="K112" s="21">
        <f t="shared" si="28"/>
        <v>1.2</v>
      </c>
      <c r="L112" s="58"/>
      <c r="M112" s="21">
        <f t="shared" si="29"/>
        <v>498.8</v>
      </c>
      <c r="N112" s="3"/>
      <c r="O112" s="20">
        <v>20</v>
      </c>
    </row>
    <row r="113" spans="1:15" ht="15.75" x14ac:dyDescent="0.25">
      <c r="A113" s="25"/>
      <c r="B113" s="16" t="s">
        <v>103</v>
      </c>
      <c r="C113" s="17">
        <v>0</v>
      </c>
      <c r="D113" s="17"/>
      <c r="E113" s="47"/>
      <c r="F113" s="47"/>
      <c r="G113" s="69"/>
      <c r="H113" s="69"/>
      <c r="I113" s="69"/>
      <c r="J113" s="69"/>
      <c r="K113" s="21">
        <f t="shared" si="28"/>
        <v>0</v>
      </c>
      <c r="L113" s="58"/>
      <c r="M113" s="21">
        <f t="shared" si="29"/>
        <v>0</v>
      </c>
      <c r="N113" s="3"/>
      <c r="O113" s="20">
        <v>0</v>
      </c>
    </row>
    <row r="114" spans="1:15" ht="15.75" x14ac:dyDescent="0.25">
      <c r="A114" s="30"/>
      <c r="B114" s="81" t="s">
        <v>104</v>
      </c>
      <c r="C114" s="17">
        <v>15168</v>
      </c>
      <c r="D114" s="17">
        <v>7584</v>
      </c>
      <c r="E114" s="47"/>
      <c r="F114" s="47"/>
      <c r="G114" s="56"/>
      <c r="H114" s="69"/>
      <c r="I114" s="69"/>
      <c r="J114" s="69"/>
      <c r="K114" s="21">
        <f t="shared" si="28"/>
        <v>7584</v>
      </c>
      <c r="L114" s="58"/>
      <c r="M114" s="21">
        <f t="shared" si="29"/>
        <v>7584</v>
      </c>
      <c r="N114" s="3"/>
      <c r="O114" s="20">
        <v>9201</v>
      </c>
    </row>
    <row r="115" spans="1:15" ht="15.75" x14ac:dyDescent="0.25">
      <c r="A115" s="30"/>
      <c r="B115" s="81" t="s">
        <v>105</v>
      </c>
      <c r="C115" s="17">
        <v>500</v>
      </c>
      <c r="D115" s="17"/>
      <c r="E115" s="47"/>
      <c r="F115" s="47"/>
      <c r="G115" s="56"/>
      <c r="H115" s="69"/>
      <c r="I115" s="69"/>
      <c r="J115" s="69"/>
      <c r="K115" s="21">
        <f t="shared" si="28"/>
        <v>0</v>
      </c>
      <c r="L115" s="58"/>
      <c r="M115" s="21">
        <f t="shared" si="29"/>
        <v>500</v>
      </c>
      <c r="N115" s="3"/>
      <c r="O115" s="20">
        <v>500</v>
      </c>
    </row>
    <row r="116" spans="1:15" ht="15.75" x14ac:dyDescent="0.25">
      <c r="A116" s="30"/>
      <c r="B116" s="81" t="s">
        <v>106</v>
      </c>
      <c r="C116" s="17">
        <v>5600</v>
      </c>
      <c r="D116" s="17">
        <v>4237</v>
      </c>
      <c r="E116" s="47"/>
      <c r="F116" s="47"/>
      <c r="G116" s="56">
        <v>1000</v>
      </c>
      <c r="H116" s="69"/>
      <c r="I116" s="69"/>
      <c r="J116" s="69"/>
      <c r="K116" s="21">
        <f t="shared" si="28"/>
        <v>5237</v>
      </c>
      <c r="L116" s="58"/>
      <c r="M116" s="21">
        <f t="shared" si="29"/>
        <v>363</v>
      </c>
      <c r="N116" s="3"/>
      <c r="O116" s="20">
        <v>6700</v>
      </c>
    </row>
    <row r="117" spans="1:15" ht="15.75" x14ac:dyDescent="0.25">
      <c r="A117" s="30"/>
      <c r="B117" s="81" t="s">
        <v>107</v>
      </c>
      <c r="C117" s="17"/>
      <c r="D117" s="17"/>
      <c r="E117" s="47"/>
      <c r="F117" s="47"/>
      <c r="G117" s="56">
        <v>300</v>
      </c>
      <c r="H117" s="69"/>
      <c r="I117" s="69"/>
      <c r="J117" s="69"/>
      <c r="K117" s="21">
        <f t="shared" si="28"/>
        <v>300</v>
      </c>
      <c r="L117" s="58"/>
      <c r="M117" s="21">
        <f t="shared" si="29"/>
        <v>-300</v>
      </c>
      <c r="N117" s="3"/>
      <c r="O117" s="20">
        <v>400</v>
      </c>
    </row>
    <row r="118" spans="1:15" ht="15.75" x14ac:dyDescent="0.25">
      <c r="A118" s="30"/>
      <c r="B118" s="81" t="s">
        <v>108</v>
      </c>
      <c r="C118" s="17">
        <v>500</v>
      </c>
      <c r="D118" s="17">
        <v>0</v>
      </c>
      <c r="E118" s="47"/>
      <c r="F118" s="47"/>
      <c r="G118" s="56"/>
      <c r="H118" s="69"/>
      <c r="I118" s="69"/>
      <c r="J118" s="69"/>
      <c r="K118" s="21">
        <f t="shared" si="28"/>
        <v>0</v>
      </c>
      <c r="L118" s="58"/>
      <c r="M118" s="21">
        <f t="shared" si="29"/>
        <v>500</v>
      </c>
      <c r="N118" s="3"/>
      <c r="O118" s="20">
        <v>500</v>
      </c>
    </row>
    <row r="119" spans="1:15" ht="15.75" x14ac:dyDescent="0.25">
      <c r="A119" s="30"/>
      <c r="B119" s="81" t="s">
        <v>109</v>
      </c>
      <c r="C119" s="17"/>
      <c r="D119" s="17">
        <v>55</v>
      </c>
      <c r="E119" s="47"/>
      <c r="F119" s="47"/>
      <c r="G119" s="69"/>
      <c r="H119" s="69"/>
      <c r="I119" s="69"/>
      <c r="J119" s="69"/>
      <c r="K119" s="21">
        <f t="shared" si="28"/>
        <v>55</v>
      </c>
      <c r="L119" s="58"/>
      <c r="M119" s="21">
        <f t="shared" si="29"/>
        <v>-55</v>
      </c>
      <c r="N119" s="3"/>
      <c r="O119" s="20">
        <v>100</v>
      </c>
    </row>
    <row r="120" spans="1:15" ht="15.75" x14ac:dyDescent="0.25">
      <c r="A120" s="76"/>
      <c r="B120" s="35" t="s">
        <v>42</v>
      </c>
      <c r="C120" s="36">
        <f t="shared" ref="C120:M120" si="30">SUM(C111:C119)</f>
        <v>23768</v>
      </c>
      <c r="D120" s="36">
        <f t="shared" si="30"/>
        <v>11877.2</v>
      </c>
      <c r="E120" s="36">
        <f t="shared" si="30"/>
        <v>0</v>
      </c>
      <c r="F120" s="36">
        <f t="shared" si="30"/>
        <v>0</v>
      </c>
      <c r="G120" s="36">
        <f t="shared" si="30"/>
        <v>1300</v>
      </c>
      <c r="H120" s="36">
        <f t="shared" si="30"/>
        <v>0</v>
      </c>
      <c r="I120" s="36">
        <f t="shared" si="30"/>
        <v>0</v>
      </c>
      <c r="J120" s="36">
        <f t="shared" si="30"/>
        <v>0</v>
      </c>
      <c r="K120" s="36">
        <f t="shared" si="30"/>
        <v>13177.2</v>
      </c>
      <c r="L120" s="36">
        <f t="shared" si="30"/>
        <v>0</v>
      </c>
      <c r="M120" s="36">
        <f t="shared" si="30"/>
        <v>10590.8</v>
      </c>
      <c r="N120" s="3"/>
      <c r="O120" s="36">
        <f>SUM(O111:O119)</f>
        <v>20421</v>
      </c>
    </row>
    <row r="121" spans="1:15" ht="15.75" x14ac:dyDescent="0.25">
      <c r="A121" s="76"/>
      <c r="B121" s="77"/>
      <c r="C121" s="52"/>
      <c r="D121" s="52"/>
      <c r="E121" s="77"/>
      <c r="F121" s="77"/>
      <c r="G121" s="78"/>
      <c r="H121" s="78"/>
      <c r="I121" s="78"/>
      <c r="J121" s="78"/>
      <c r="K121" s="52"/>
      <c r="L121" s="52"/>
      <c r="M121" s="52"/>
      <c r="N121" s="3"/>
      <c r="O121" s="77"/>
    </row>
    <row r="122" spans="1:15" ht="15.75" x14ac:dyDescent="0.25">
      <c r="A122" s="76"/>
      <c r="B122" s="77"/>
      <c r="C122" s="52"/>
      <c r="D122" s="52"/>
      <c r="E122" s="77"/>
      <c r="F122" s="77"/>
      <c r="G122" s="78"/>
      <c r="H122" s="78"/>
      <c r="I122" s="78"/>
      <c r="J122" s="78"/>
      <c r="K122" s="52"/>
      <c r="L122" s="52"/>
      <c r="M122" s="52"/>
      <c r="N122" s="3"/>
      <c r="O122" s="77"/>
    </row>
    <row r="123" spans="1:15" ht="15.75" x14ac:dyDescent="0.25">
      <c r="A123" s="41" t="s">
        <v>110</v>
      </c>
      <c r="B123" s="42"/>
      <c r="C123" s="8" t="s">
        <v>11</v>
      </c>
      <c r="D123" s="8" t="s">
        <v>12</v>
      </c>
      <c r="E123" s="8" t="s">
        <v>13</v>
      </c>
      <c r="F123" s="8" t="s">
        <v>14</v>
      </c>
      <c r="G123" s="8" t="s">
        <v>15</v>
      </c>
      <c r="H123" s="8" t="s">
        <v>16</v>
      </c>
      <c r="I123" s="8" t="s">
        <v>17</v>
      </c>
      <c r="J123" s="8" t="s">
        <v>18</v>
      </c>
      <c r="K123" s="8" t="s">
        <v>19</v>
      </c>
      <c r="L123" s="8"/>
      <c r="M123" s="8" t="s">
        <v>20</v>
      </c>
      <c r="N123" s="3"/>
      <c r="O123" s="8" t="s">
        <v>21</v>
      </c>
    </row>
    <row r="124" spans="1:15" ht="15.75" x14ac:dyDescent="0.25">
      <c r="A124" s="54"/>
      <c r="B124" s="67" t="s">
        <v>111</v>
      </c>
      <c r="C124" s="21">
        <v>3000</v>
      </c>
      <c r="D124" s="21">
        <v>651</v>
      </c>
      <c r="E124" s="22"/>
      <c r="F124" s="22"/>
      <c r="G124" s="56">
        <v>200</v>
      </c>
      <c r="H124" s="56"/>
      <c r="I124" s="56"/>
      <c r="J124" s="56">
        <v>200</v>
      </c>
      <c r="K124" s="21">
        <f t="shared" ref="K124:K131" si="31">SUM(D124:J124)</f>
        <v>1051</v>
      </c>
      <c r="L124" s="58"/>
      <c r="M124" s="21">
        <f t="shared" ref="M124:M131" si="32">C124-K124</f>
        <v>1949</v>
      </c>
      <c r="N124" s="3"/>
      <c r="O124" s="20">
        <v>1500</v>
      </c>
    </row>
    <row r="125" spans="1:15" ht="15.75" x14ac:dyDescent="0.25">
      <c r="A125" s="19"/>
      <c r="B125" s="59" t="s">
        <v>112</v>
      </c>
      <c r="C125" s="28">
        <v>3000</v>
      </c>
      <c r="D125" s="28">
        <v>335</v>
      </c>
      <c r="E125" s="29"/>
      <c r="F125" s="29"/>
      <c r="G125" s="65"/>
      <c r="H125" s="65"/>
      <c r="I125" s="65">
        <v>600</v>
      </c>
      <c r="J125" s="65"/>
      <c r="K125" s="21">
        <f t="shared" si="31"/>
        <v>935</v>
      </c>
      <c r="L125" s="33"/>
      <c r="M125" s="21">
        <f t="shared" si="32"/>
        <v>2065</v>
      </c>
      <c r="N125" s="3"/>
      <c r="O125" s="20">
        <v>2000</v>
      </c>
    </row>
    <row r="126" spans="1:15" ht="15.75" x14ac:dyDescent="0.25">
      <c r="A126" s="19"/>
      <c r="B126" s="59" t="s">
        <v>113</v>
      </c>
      <c r="C126" s="28">
        <v>3400</v>
      </c>
      <c r="D126" s="28">
        <v>3228</v>
      </c>
      <c r="E126" s="29">
        <v>350</v>
      </c>
      <c r="F126" s="29">
        <v>350</v>
      </c>
      <c r="G126" s="65">
        <v>350</v>
      </c>
      <c r="H126" s="65">
        <v>350</v>
      </c>
      <c r="I126" s="65">
        <v>350</v>
      </c>
      <c r="J126" s="65">
        <v>350</v>
      </c>
      <c r="K126" s="21">
        <f t="shared" si="31"/>
        <v>5328</v>
      </c>
      <c r="L126" s="33"/>
      <c r="M126" s="21">
        <f t="shared" si="32"/>
        <v>-1928</v>
      </c>
      <c r="N126" s="3"/>
      <c r="O126" s="20">
        <v>6500</v>
      </c>
    </row>
    <row r="127" spans="1:15" ht="15.75" x14ac:dyDescent="0.25">
      <c r="A127" s="19"/>
      <c r="B127" s="59" t="s">
        <v>114</v>
      </c>
      <c r="C127" s="28">
        <v>25000</v>
      </c>
      <c r="D127" s="28">
        <v>21995</v>
      </c>
      <c r="E127" s="29"/>
      <c r="F127" s="29"/>
      <c r="G127" s="65"/>
      <c r="H127" s="65"/>
      <c r="I127" s="65"/>
      <c r="J127" s="65"/>
      <c r="K127" s="28">
        <f t="shared" si="31"/>
        <v>21995</v>
      </c>
      <c r="L127" s="33"/>
      <c r="M127" s="28">
        <f t="shared" si="32"/>
        <v>3005</v>
      </c>
      <c r="N127" s="3"/>
      <c r="O127" s="20">
        <v>0</v>
      </c>
    </row>
    <row r="128" spans="1:15" ht="15.75" x14ac:dyDescent="0.25">
      <c r="A128" s="19"/>
      <c r="B128" s="59" t="s">
        <v>115</v>
      </c>
      <c r="C128" s="28">
        <v>5000</v>
      </c>
      <c r="D128" s="28">
        <v>0</v>
      </c>
      <c r="E128" s="29"/>
      <c r="F128" s="29"/>
      <c r="G128" s="65"/>
      <c r="H128" s="65"/>
      <c r="I128" s="65"/>
      <c r="J128" s="65"/>
      <c r="K128" s="28">
        <f t="shared" si="31"/>
        <v>0</v>
      </c>
      <c r="L128" s="33"/>
      <c r="M128" s="28">
        <f t="shared" si="32"/>
        <v>5000</v>
      </c>
      <c r="N128" s="3"/>
      <c r="O128" s="20">
        <v>5000</v>
      </c>
    </row>
    <row r="129" spans="1:15" ht="15.75" x14ac:dyDescent="0.25">
      <c r="A129" s="19"/>
      <c r="B129" s="59" t="s">
        <v>116</v>
      </c>
      <c r="C129" s="28">
        <v>3000</v>
      </c>
      <c r="D129" s="28">
        <v>1455</v>
      </c>
      <c r="E129" s="29">
        <v>300</v>
      </c>
      <c r="F129" s="29">
        <v>300</v>
      </c>
      <c r="G129" s="29">
        <v>300</v>
      </c>
      <c r="H129" s="29">
        <v>300</v>
      </c>
      <c r="I129" s="29">
        <v>300</v>
      </c>
      <c r="J129" s="29">
        <v>300</v>
      </c>
      <c r="K129" s="28">
        <f t="shared" si="31"/>
        <v>3255</v>
      </c>
      <c r="L129" s="33"/>
      <c r="M129" s="28">
        <f t="shared" si="32"/>
        <v>-255</v>
      </c>
      <c r="N129" s="3"/>
      <c r="O129" s="20">
        <v>4000</v>
      </c>
    </row>
    <row r="130" spans="1:15" ht="15.75" x14ac:dyDescent="0.25">
      <c r="A130" s="19"/>
      <c r="B130" s="59" t="s">
        <v>117</v>
      </c>
      <c r="C130" s="28">
        <v>7000</v>
      </c>
      <c r="D130" s="28">
        <v>10153</v>
      </c>
      <c r="E130" s="29"/>
      <c r="F130" s="29">
        <v>250</v>
      </c>
      <c r="G130" s="65"/>
      <c r="H130" s="65">
        <v>250</v>
      </c>
      <c r="I130" s="65"/>
      <c r="J130" s="65">
        <v>1000</v>
      </c>
      <c r="K130" s="28">
        <f t="shared" si="31"/>
        <v>11653</v>
      </c>
      <c r="L130" s="33"/>
      <c r="M130" s="28">
        <f t="shared" si="32"/>
        <v>-4653</v>
      </c>
      <c r="N130" s="3"/>
      <c r="O130" s="20">
        <v>12500</v>
      </c>
    </row>
    <row r="131" spans="1:15" ht="15.75" x14ac:dyDescent="0.25">
      <c r="A131" s="19"/>
      <c r="B131" s="59" t="s">
        <v>118</v>
      </c>
      <c r="C131" s="28">
        <v>1000</v>
      </c>
      <c r="D131" s="28">
        <v>554</v>
      </c>
      <c r="E131" s="29"/>
      <c r="F131" s="29">
        <v>250</v>
      </c>
      <c r="G131" s="65"/>
      <c r="H131" s="65"/>
      <c r="I131" s="65">
        <v>200</v>
      </c>
      <c r="J131" s="65"/>
      <c r="K131" s="28">
        <f t="shared" si="31"/>
        <v>1004</v>
      </c>
      <c r="L131" s="33"/>
      <c r="M131" s="28">
        <f t="shared" si="32"/>
        <v>-4</v>
      </c>
      <c r="N131" s="3"/>
      <c r="O131" s="20">
        <v>1000</v>
      </c>
    </row>
    <row r="132" spans="1:15" ht="15.75" x14ac:dyDescent="0.25">
      <c r="A132" s="19"/>
      <c r="B132" s="35" t="s">
        <v>42</v>
      </c>
      <c r="C132" s="36">
        <f>SUM(C124:C131)</f>
        <v>50400</v>
      </c>
      <c r="D132" s="36">
        <f t="shared" ref="D132:K132" si="33">SUM(D124:D131)</f>
        <v>38371</v>
      </c>
      <c r="E132" s="36">
        <f t="shared" si="33"/>
        <v>650</v>
      </c>
      <c r="F132" s="36">
        <f t="shared" si="33"/>
        <v>1150</v>
      </c>
      <c r="G132" s="36">
        <f t="shared" si="33"/>
        <v>850</v>
      </c>
      <c r="H132" s="36">
        <f t="shared" si="33"/>
        <v>900</v>
      </c>
      <c r="I132" s="36">
        <f t="shared" si="33"/>
        <v>1450</v>
      </c>
      <c r="J132" s="36">
        <f t="shared" si="33"/>
        <v>1850</v>
      </c>
      <c r="K132" s="36">
        <f t="shared" si="33"/>
        <v>45221</v>
      </c>
      <c r="L132" s="37"/>
      <c r="M132" s="36">
        <f>SUM(M124:M131)</f>
        <v>5179</v>
      </c>
      <c r="N132" s="3"/>
      <c r="O132" s="36">
        <f>SUM(O124:O131)</f>
        <v>32500</v>
      </c>
    </row>
    <row r="133" spans="1:15" ht="15.75" x14ac:dyDescent="0.25">
      <c r="A133" s="76"/>
      <c r="B133" s="77"/>
      <c r="C133" s="52"/>
      <c r="D133" s="52"/>
      <c r="E133" s="77"/>
      <c r="F133" s="77"/>
      <c r="G133" s="78"/>
      <c r="H133" s="78"/>
      <c r="I133" s="78"/>
      <c r="J133" s="78"/>
      <c r="K133" s="52"/>
      <c r="L133" s="52"/>
      <c r="M133" s="52"/>
      <c r="N133" s="3"/>
      <c r="O133" s="77"/>
    </row>
    <row r="134" spans="1:15" ht="15.75" x14ac:dyDescent="0.25">
      <c r="A134" s="76"/>
      <c r="B134" s="77"/>
      <c r="C134" s="52"/>
      <c r="D134" s="52"/>
      <c r="E134" s="77"/>
      <c r="F134" s="77"/>
      <c r="G134" s="78"/>
      <c r="H134" s="78"/>
      <c r="I134" s="78"/>
      <c r="J134" s="78"/>
      <c r="K134" s="52"/>
      <c r="L134" s="52"/>
      <c r="M134" s="52"/>
      <c r="N134" s="3"/>
      <c r="O134" s="77"/>
    </row>
    <row r="135" spans="1:15" ht="15.75" x14ac:dyDescent="0.25">
      <c r="A135" s="41" t="s">
        <v>119</v>
      </c>
      <c r="B135" s="42"/>
      <c r="C135" s="8" t="s">
        <v>11</v>
      </c>
      <c r="D135" s="8" t="s">
        <v>12</v>
      </c>
      <c r="E135" s="8" t="s">
        <v>13</v>
      </c>
      <c r="F135" s="8" t="s">
        <v>14</v>
      </c>
      <c r="G135" s="8" t="s">
        <v>15</v>
      </c>
      <c r="H135" s="8" t="s">
        <v>16</v>
      </c>
      <c r="I135" s="8" t="s">
        <v>17</v>
      </c>
      <c r="J135" s="8" t="s">
        <v>18</v>
      </c>
      <c r="K135" s="8" t="s">
        <v>19</v>
      </c>
      <c r="L135" s="8"/>
      <c r="M135" s="8" t="s">
        <v>20</v>
      </c>
      <c r="N135" s="3"/>
      <c r="O135" s="8" t="s">
        <v>21</v>
      </c>
    </row>
    <row r="136" spans="1:15" ht="15.75" x14ac:dyDescent="0.25">
      <c r="A136" s="54"/>
      <c r="B136" s="55" t="s">
        <v>120</v>
      </c>
      <c r="C136" s="21">
        <v>7000</v>
      </c>
      <c r="D136" s="21">
        <v>6005</v>
      </c>
      <c r="E136" s="46"/>
      <c r="F136" s="46"/>
      <c r="G136" s="69"/>
      <c r="H136" s="69"/>
      <c r="I136" s="69"/>
      <c r="J136" s="69"/>
      <c r="K136" s="21">
        <f t="shared" ref="K136" si="34">SUM(D136:J136)</f>
        <v>6005</v>
      </c>
      <c r="L136" s="21"/>
      <c r="M136" s="21">
        <f t="shared" ref="M136" si="35">C136-K136</f>
        <v>995</v>
      </c>
      <c r="N136" s="3"/>
      <c r="O136" s="20">
        <v>6600</v>
      </c>
    </row>
    <row r="137" spans="1:15" ht="15.75" x14ac:dyDescent="0.25">
      <c r="A137" s="3"/>
      <c r="B137" s="35" t="s">
        <v>42</v>
      </c>
      <c r="C137" s="36">
        <f t="shared" ref="C137:M137" si="36">SUM(C136:C136)</f>
        <v>7000</v>
      </c>
      <c r="D137" s="36">
        <f t="shared" si="36"/>
        <v>6005</v>
      </c>
      <c r="E137" s="36">
        <f t="shared" si="36"/>
        <v>0</v>
      </c>
      <c r="F137" s="36">
        <f t="shared" si="36"/>
        <v>0</v>
      </c>
      <c r="G137" s="36">
        <f t="shared" si="36"/>
        <v>0</v>
      </c>
      <c r="H137" s="36">
        <f t="shared" si="36"/>
        <v>0</v>
      </c>
      <c r="I137" s="36">
        <f t="shared" si="36"/>
        <v>0</v>
      </c>
      <c r="J137" s="36">
        <f t="shared" si="36"/>
        <v>0</v>
      </c>
      <c r="K137" s="36">
        <f t="shared" si="36"/>
        <v>6005</v>
      </c>
      <c r="L137" s="36">
        <f t="shared" si="36"/>
        <v>0</v>
      </c>
      <c r="M137" s="36">
        <f t="shared" si="36"/>
        <v>995</v>
      </c>
      <c r="N137" s="3"/>
      <c r="O137" s="36">
        <f>SUM(O134:O136)</f>
        <v>6600</v>
      </c>
    </row>
    <row r="138" spans="1:15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</row>
    <row r="139" spans="1:15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 ht="15.75" x14ac:dyDescent="0.25">
      <c r="A140" s="41" t="s">
        <v>121</v>
      </c>
      <c r="B140" s="42"/>
      <c r="C140" s="8" t="s">
        <v>11</v>
      </c>
      <c r="D140" s="8" t="s">
        <v>12</v>
      </c>
      <c r="E140" s="8" t="s">
        <v>13</v>
      </c>
      <c r="F140" s="8" t="s">
        <v>14</v>
      </c>
      <c r="G140" s="8" t="s">
        <v>15</v>
      </c>
      <c r="H140" s="8" t="s">
        <v>16</v>
      </c>
      <c r="I140" s="8" t="s">
        <v>17</v>
      </c>
      <c r="J140" s="8" t="s">
        <v>18</v>
      </c>
      <c r="K140" s="8" t="s">
        <v>19</v>
      </c>
      <c r="L140" s="8"/>
      <c r="M140" s="8" t="s">
        <v>20</v>
      </c>
      <c r="N140" s="3"/>
      <c r="O140" s="8" t="s">
        <v>21</v>
      </c>
    </row>
    <row r="141" spans="1:15" ht="15.75" x14ac:dyDescent="0.25">
      <c r="A141" s="54"/>
      <c r="B141" s="67" t="s">
        <v>122</v>
      </c>
      <c r="C141" s="21">
        <v>5500</v>
      </c>
      <c r="D141" s="21">
        <v>2044</v>
      </c>
      <c r="E141" s="20"/>
      <c r="F141" s="20"/>
      <c r="G141" s="69"/>
      <c r="H141" s="69"/>
      <c r="I141" s="69"/>
      <c r="J141" s="69"/>
      <c r="K141" s="21">
        <f t="shared" ref="K141:K147" si="37">SUM(D141:J141)</f>
        <v>2044</v>
      </c>
      <c r="L141" s="58"/>
      <c r="M141" s="21">
        <f t="shared" ref="M141:M147" si="38">C141-K141</f>
        <v>3456</v>
      </c>
      <c r="N141" s="3"/>
      <c r="O141" s="20">
        <v>5000</v>
      </c>
    </row>
    <row r="142" spans="1:15" ht="15.75" x14ac:dyDescent="0.25">
      <c r="A142" s="19"/>
      <c r="B142" s="59" t="s">
        <v>123</v>
      </c>
      <c r="C142" s="28">
        <v>5000</v>
      </c>
      <c r="D142" s="28">
        <v>0</v>
      </c>
      <c r="E142" s="75"/>
      <c r="F142" s="75"/>
      <c r="G142" s="82"/>
      <c r="H142" s="82"/>
      <c r="I142" s="82"/>
      <c r="J142" s="82"/>
      <c r="K142" s="21">
        <f t="shared" si="37"/>
        <v>0</v>
      </c>
      <c r="L142" s="33"/>
      <c r="M142" s="21">
        <f t="shared" si="38"/>
        <v>5000</v>
      </c>
      <c r="N142" s="3"/>
      <c r="O142" s="20">
        <v>5000</v>
      </c>
    </row>
    <row r="143" spans="1:15" ht="15.75" x14ac:dyDescent="0.25">
      <c r="A143" s="19"/>
      <c r="B143" s="59" t="s">
        <v>124</v>
      </c>
      <c r="C143" s="28">
        <v>1000</v>
      </c>
      <c r="D143" s="28">
        <v>4979</v>
      </c>
      <c r="E143" s="75"/>
      <c r="F143" s="75"/>
      <c r="G143" s="82"/>
      <c r="H143" s="82"/>
      <c r="I143" s="82"/>
      <c r="J143" s="82"/>
      <c r="K143" s="21">
        <f t="shared" si="37"/>
        <v>4979</v>
      </c>
      <c r="L143" s="33"/>
      <c r="M143" s="21">
        <f t="shared" si="38"/>
        <v>-3979</v>
      </c>
      <c r="N143" s="3"/>
      <c r="O143" s="20">
        <v>5000</v>
      </c>
    </row>
    <row r="144" spans="1:15" ht="15.75" x14ac:dyDescent="0.25">
      <c r="A144" s="19"/>
      <c r="B144" s="59" t="s">
        <v>125</v>
      </c>
      <c r="C144" s="28">
        <v>0</v>
      </c>
      <c r="D144" s="28">
        <v>2985.3</v>
      </c>
      <c r="E144" s="75"/>
      <c r="F144" s="75"/>
      <c r="G144" s="82"/>
      <c r="H144" s="82"/>
      <c r="I144" s="82"/>
      <c r="J144" s="82"/>
      <c r="K144" s="28">
        <f t="shared" si="37"/>
        <v>2985.3</v>
      </c>
      <c r="L144" s="33"/>
      <c r="M144" s="28">
        <f t="shared" si="38"/>
        <v>-2985.3</v>
      </c>
      <c r="N144" s="3"/>
      <c r="O144" s="20">
        <v>3500</v>
      </c>
    </row>
    <row r="145" spans="1:15" ht="15.75" x14ac:dyDescent="0.25">
      <c r="A145" s="19"/>
      <c r="B145" s="59" t="s">
        <v>126</v>
      </c>
      <c r="C145" s="28">
        <v>150</v>
      </c>
      <c r="D145" s="28">
        <v>150</v>
      </c>
      <c r="E145" s="75"/>
      <c r="F145" s="75"/>
      <c r="G145" s="82"/>
      <c r="H145" s="82"/>
      <c r="I145" s="82"/>
      <c r="J145" s="82"/>
      <c r="K145" s="28">
        <f t="shared" si="37"/>
        <v>150</v>
      </c>
      <c r="L145" s="33"/>
      <c r="M145" s="28">
        <f t="shared" si="38"/>
        <v>0</v>
      </c>
      <c r="N145" s="3"/>
      <c r="O145" s="20">
        <v>150</v>
      </c>
    </row>
    <row r="146" spans="1:15" ht="15.75" x14ac:dyDescent="0.25">
      <c r="A146" s="19"/>
      <c r="B146" s="59" t="s">
        <v>127</v>
      </c>
      <c r="C146" s="28">
        <v>1000</v>
      </c>
      <c r="D146" s="28">
        <v>62</v>
      </c>
      <c r="E146" s="29"/>
      <c r="F146" s="29"/>
      <c r="G146" s="65"/>
      <c r="H146" s="65"/>
      <c r="I146" s="65"/>
      <c r="J146" s="65"/>
      <c r="K146" s="28">
        <f t="shared" si="37"/>
        <v>62</v>
      </c>
      <c r="L146" s="33"/>
      <c r="M146" s="28">
        <f t="shared" si="38"/>
        <v>938</v>
      </c>
      <c r="N146" s="3"/>
      <c r="O146" s="20">
        <v>500</v>
      </c>
    </row>
    <row r="147" spans="1:15" ht="15.75" x14ac:dyDescent="0.25">
      <c r="A147" s="19"/>
      <c r="B147" s="59" t="s">
        <v>128</v>
      </c>
      <c r="C147" s="28">
        <v>2000</v>
      </c>
      <c r="D147" s="28">
        <v>1181</v>
      </c>
      <c r="E147" s="29">
        <v>200</v>
      </c>
      <c r="F147" s="29"/>
      <c r="G147" s="65">
        <v>500</v>
      </c>
      <c r="H147" s="65"/>
      <c r="I147" s="65"/>
      <c r="J147" s="65">
        <v>300</v>
      </c>
      <c r="K147" s="28">
        <f t="shared" si="37"/>
        <v>2181</v>
      </c>
      <c r="L147" s="33"/>
      <c r="M147" s="28">
        <f t="shared" si="38"/>
        <v>-181</v>
      </c>
      <c r="N147" s="3"/>
      <c r="O147" s="20">
        <v>2000</v>
      </c>
    </row>
    <row r="148" spans="1:15" ht="15.75" x14ac:dyDescent="0.25">
      <c r="A148" s="19"/>
      <c r="B148" s="35" t="s">
        <v>42</v>
      </c>
      <c r="C148" s="36">
        <f t="shared" ref="C148:J148" si="39">SUM(C141:C147)</f>
        <v>14650</v>
      </c>
      <c r="D148" s="36">
        <f t="shared" si="39"/>
        <v>11401.3</v>
      </c>
      <c r="E148" s="36">
        <f t="shared" si="39"/>
        <v>200</v>
      </c>
      <c r="F148" s="36">
        <f t="shared" si="39"/>
        <v>0</v>
      </c>
      <c r="G148" s="36">
        <f t="shared" si="39"/>
        <v>500</v>
      </c>
      <c r="H148" s="36">
        <f t="shared" si="39"/>
        <v>0</v>
      </c>
      <c r="I148" s="36">
        <f t="shared" si="39"/>
        <v>0</v>
      </c>
      <c r="J148" s="36">
        <f t="shared" si="39"/>
        <v>300</v>
      </c>
      <c r="K148" s="36">
        <f t="shared" ref="K148" si="40">SUM(K143:K147)</f>
        <v>10357.299999999999</v>
      </c>
      <c r="L148" s="37"/>
      <c r="M148" s="36">
        <f>SUM(M143:M147)</f>
        <v>-6207.3</v>
      </c>
      <c r="N148" s="3">
        <v>800</v>
      </c>
      <c r="O148" s="36">
        <f>SUM(O141:O147)</f>
        <v>21150</v>
      </c>
    </row>
    <row r="149" spans="1:15" ht="15.75" x14ac:dyDescent="0.25">
      <c r="A149" s="76"/>
      <c r="B149" s="77"/>
      <c r="C149" s="52"/>
      <c r="D149" s="52"/>
      <c r="E149" s="83"/>
      <c r="F149" s="83"/>
      <c r="G149" s="78"/>
      <c r="H149" s="78"/>
      <c r="I149" s="78"/>
      <c r="J149" s="78"/>
      <c r="K149" s="52"/>
      <c r="L149" s="52"/>
      <c r="M149" s="52"/>
      <c r="N149" s="3"/>
      <c r="O149" s="77"/>
    </row>
    <row r="150" spans="1:15" ht="15.75" x14ac:dyDescent="0.25">
      <c r="A150" s="76"/>
      <c r="B150" s="77"/>
      <c r="C150" s="52"/>
      <c r="D150" s="52"/>
      <c r="E150" s="83"/>
      <c r="F150" s="83"/>
      <c r="G150" s="78"/>
      <c r="H150" s="78"/>
      <c r="I150" s="78"/>
      <c r="J150" s="78"/>
      <c r="K150" s="52"/>
      <c r="L150" s="52"/>
      <c r="M150" s="52"/>
      <c r="N150" s="3"/>
      <c r="O150" s="77"/>
    </row>
    <row r="151" spans="1:15" ht="15.75" x14ac:dyDescent="0.25">
      <c r="A151" s="41" t="s">
        <v>129</v>
      </c>
      <c r="B151" s="42"/>
      <c r="C151" s="8" t="s">
        <v>11</v>
      </c>
      <c r="D151" s="8" t="s">
        <v>12</v>
      </c>
      <c r="E151" s="8" t="s">
        <v>13</v>
      </c>
      <c r="F151" s="8" t="s">
        <v>14</v>
      </c>
      <c r="G151" s="8" t="s">
        <v>15</v>
      </c>
      <c r="H151" s="8" t="s">
        <v>16</v>
      </c>
      <c r="I151" s="8" t="s">
        <v>17</v>
      </c>
      <c r="J151" s="8" t="s">
        <v>18</v>
      </c>
      <c r="K151" s="8" t="s">
        <v>19</v>
      </c>
      <c r="L151" s="8"/>
      <c r="M151" s="8" t="s">
        <v>20</v>
      </c>
      <c r="N151" s="3"/>
      <c r="O151" s="8" t="s">
        <v>21</v>
      </c>
    </row>
    <row r="152" spans="1:15" ht="15.75" x14ac:dyDescent="0.25">
      <c r="A152" s="54"/>
      <c r="B152" s="55" t="s">
        <v>130</v>
      </c>
      <c r="C152" s="21">
        <v>10000</v>
      </c>
      <c r="D152" s="21">
        <v>1200</v>
      </c>
      <c r="E152" s="46"/>
      <c r="F152" s="46"/>
      <c r="G152" s="69"/>
      <c r="H152" s="69"/>
      <c r="I152" s="69"/>
      <c r="J152" s="69"/>
      <c r="K152" s="21">
        <f t="shared" ref="K152" si="41">SUM(D152:J152)</f>
        <v>1200</v>
      </c>
      <c r="L152" s="21"/>
      <c r="M152" s="21">
        <f t="shared" ref="M152" si="42">C152-K152</f>
        <v>8800</v>
      </c>
      <c r="N152" s="3"/>
      <c r="O152" s="20">
        <v>10000</v>
      </c>
    </row>
    <row r="153" spans="1:15" ht="15.75" x14ac:dyDescent="0.25">
      <c r="A153" s="3"/>
      <c r="B153" s="35" t="s">
        <v>42</v>
      </c>
      <c r="C153" s="36">
        <f t="shared" ref="C153:K153" si="43">SUM(C152:C152)</f>
        <v>10000</v>
      </c>
      <c r="D153" s="36">
        <f t="shared" si="43"/>
        <v>1200</v>
      </c>
      <c r="E153" s="36">
        <f t="shared" si="43"/>
        <v>0</v>
      </c>
      <c r="F153" s="36">
        <f t="shared" si="43"/>
        <v>0</v>
      </c>
      <c r="G153" s="36">
        <f t="shared" si="43"/>
        <v>0</v>
      </c>
      <c r="H153" s="36">
        <f t="shared" si="43"/>
        <v>0</v>
      </c>
      <c r="I153" s="36">
        <f t="shared" si="43"/>
        <v>0</v>
      </c>
      <c r="J153" s="36">
        <f t="shared" si="43"/>
        <v>0</v>
      </c>
      <c r="K153" s="36">
        <f t="shared" si="43"/>
        <v>1200</v>
      </c>
      <c r="L153" s="37"/>
      <c r="M153" s="36">
        <f>SUM(M152:M152)</f>
        <v>8800</v>
      </c>
      <c r="N153" s="3">
        <v>0</v>
      </c>
      <c r="O153" s="36">
        <f>SUM(O152:O152)</f>
        <v>10000</v>
      </c>
    </row>
    <row r="154" spans="1:15" ht="15.75" x14ac:dyDescent="0.25">
      <c r="A154" s="76"/>
      <c r="B154" s="77"/>
      <c r="C154" s="52"/>
      <c r="D154" s="52"/>
      <c r="E154" s="83"/>
      <c r="F154" s="83"/>
      <c r="G154" s="78"/>
      <c r="H154" s="78"/>
      <c r="I154" s="78"/>
      <c r="J154" s="78"/>
      <c r="K154" s="52"/>
      <c r="L154" s="52"/>
      <c r="M154" s="52"/>
      <c r="N154" s="3"/>
      <c r="O154" s="77"/>
    </row>
    <row r="155" spans="1:15" x14ac:dyDescent="0.25">
      <c r="A155" s="3"/>
      <c r="B155" s="52"/>
      <c r="C155" s="52"/>
      <c r="D155" s="5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1:15" ht="15.75" x14ac:dyDescent="0.25">
      <c r="A156" s="41" t="s">
        <v>131</v>
      </c>
      <c r="B156" s="42"/>
      <c r="C156" s="8" t="s">
        <v>11</v>
      </c>
      <c r="D156" s="8" t="s">
        <v>12</v>
      </c>
      <c r="E156" s="8" t="s">
        <v>13</v>
      </c>
      <c r="F156" s="8" t="s">
        <v>14</v>
      </c>
      <c r="G156" s="8" t="s">
        <v>15</v>
      </c>
      <c r="H156" s="8" t="s">
        <v>16</v>
      </c>
      <c r="I156" s="8" t="s">
        <v>17</v>
      </c>
      <c r="J156" s="8" t="s">
        <v>18</v>
      </c>
      <c r="K156" s="8" t="s">
        <v>19</v>
      </c>
      <c r="L156" s="8"/>
      <c r="M156" s="8" t="s">
        <v>20</v>
      </c>
      <c r="N156" s="3"/>
      <c r="O156" s="1" t="s">
        <v>21</v>
      </c>
    </row>
    <row r="157" spans="1:15" ht="15.75" x14ac:dyDescent="0.25">
      <c r="A157" s="84"/>
      <c r="B157" s="57" t="s">
        <v>132</v>
      </c>
      <c r="C157" s="21">
        <v>17000</v>
      </c>
      <c r="D157" s="21">
        <v>0</v>
      </c>
      <c r="E157" s="56">
        <v>0</v>
      </c>
      <c r="F157" s="56">
        <v>17000</v>
      </c>
      <c r="G157" s="56">
        <v>2264</v>
      </c>
      <c r="H157" s="56">
        <v>0</v>
      </c>
      <c r="I157" s="56">
        <v>0</v>
      </c>
      <c r="J157" s="85">
        <v>0</v>
      </c>
      <c r="K157" s="45">
        <f>SUM(D157:J157)</f>
        <v>19264</v>
      </c>
      <c r="L157" s="86"/>
      <c r="M157" s="21">
        <f t="shared" ref="M157:M160" si="44">C157-K157</f>
        <v>-2264</v>
      </c>
      <c r="N157" s="3"/>
      <c r="O157" s="20">
        <v>20000</v>
      </c>
    </row>
    <row r="158" spans="1:15" ht="15.75" x14ac:dyDescent="0.25">
      <c r="A158" s="19"/>
      <c r="B158" s="20" t="s">
        <v>133</v>
      </c>
      <c r="C158" s="21">
        <v>7000</v>
      </c>
      <c r="D158" s="21">
        <v>6099.45</v>
      </c>
      <c r="E158" s="56">
        <v>0</v>
      </c>
      <c r="F158" s="56">
        <v>0</v>
      </c>
      <c r="G158" s="56"/>
      <c r="H158" s="56">
        <v>0</v>
      </c>
      <c r="I158" s="56">
        <v>0</v>
      </c>
      <c r="J158" s="56"/>
      <c r="K158" s="45">
        <f t="shared" ref="K158:K160" si="45">SUM(D158:J158)</f>
        <v>6099.45</v>
      </c>
      <c r="L158" s="17"/>
      <c r="M158" s="21">
        <f t="shared" si="44"/>
        <v>900.55000000000018</v>
      </c>
      <c r="N158" s="3"/>
      <c r="O158" s="20">
        <v>6000</v>
      </c>
    </row>
    <row r="159" spans="1:15" ht="15.75" x14ac:dyDescent="0.25">
      <c r="A159" s="19"/>
      <c r="B159" s="20" t="s">
        <v>134</v>
      </c>
      <c r="C159" s="21">
        <v>14288</v>
      </c>
      <c r="D159" s="21">
        <v>4799</v>
      </c>
      <c r="E159" s="56"/>
      <c r="F159" s="56">
        <v>9328</v>
      </c>
      <c r="G159" s="56"/>
      <c r="H159" s="56"/>
      <c r="I159" s="56"/>
      <c r="J159" s="56"/>
      <c r="K159" s="45">
        <f t="shared" si="45"/>
        <v>14127</v>
      </c>
      <c r="L159" s="21"/>
      <c r="M159" s="21">
        <f t="shared" si="44"/>
        <v>161</v>
      </c>
      <c r="N159" s="3"/>
      <c r="O159" s="20">
        <v>13500</v>
      </c>
    </row>
    <row r="160" spans="1:15" ht="15.75" x14ac:dyDescent="0.25">
      <c r="A160" s="19"/>
      <c r="B160" s="20" t="s">
        <v>135</v>
      </c>
      <c r="C160" s="21">
        <v>0</v>
      </c>
      <c r="D160" s="21"/>
      <c r="E160" s="56"/>
      <c r="F160" s="56"/>
      <c r="G160" s="56"/>
      <c r="H160" s="56"/>
      <c r="I160" s="56"/>
      <c r="J160" s="56"/>
      <c r="K160" s="45">
        <f t="shared" si="45"/>
        <v>0</v>
      </c>
      <c r="L160" s="28"/>
      <c r="M160" s="21">
        <f t="shared" si="44"/>
        <v>0</v>
      </c>
      <c r="N160" s="3"/>
      <c r="O160" s="20">
        <v>100</v>
      </c>
    </row>
    <row r="161" spans="1:15" ht="15.75" x14ac:dyDescent="0.25">
      <c r="A161" s="51"/>
      <c r="B161" s="35" t="s">
        <v>42</v>
      </c>
      <c r="C161" s="36">
        <f t="shared" ref="C161:K161" si="46">SUM(C157:C160)</f>
        <v>38288</v>
      </c>
      <c r="D161" s="36">
        <f t="shared" si="46"/>
        <v>10898.45</v>
      </c>
      <c r="E161" s="36">
        <f t="shared" si="46"/>
        <v>0</v>
      </c>
      <c r="F161" s="36">
        <f t="shared" si="46"/>
        <v>26328</v>
      </c>
      <c r="G161" s="36">
        <f t="shared" si="46"/>
        <v>2264</v>
      </c>
      <c r="H161" s="36">
        <f t="shared" si="46"/>
        <v>0</v>
      </c>
      <c r="I161" s="36">
        <f t="shared" si="46"/>
        <v>0</v>
      </c>
      <c r="J161" s="36">
        <f t="shared" si="46"/>
        <v>0</v>
      </c>
      <c r="K161" s="36">
        <f t="shared" si="46"/>
        <v>39490.449999999997</v>
      </c>
      <c r="L161" s="37"/>
      <c r="M161" s="36">
        <f>SUM(M157:M160)</f>
        <v>-1202.4499999999998</v>
      </c>
      <c r="N161" s="3"/>
      <c r="O161" s="36">
        <f>SUM(O157:O160)</f>
        <v>39600</v>
      </c>
    </row>
    <row r="162" spans="1:15" ht="15.75" x14ac:dyDescent="0.25">
      <c r="A162" s="3"/>
      <c r="B162" s="38"/>
      <c r="C162" s="39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40"/>
      <c r="O162" s="39"/>
    </row>
    <row r="163" spans="1:15" ht="15.75" x14ac:dyDescent="0.25">
      <c r="A163" s="3"/>
      <c r="B163" s="38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40"/>
      <c r="O163" s="39"/>
    </row>
    <row r="164" spans="1:15" ht="15.75" x14ac:dyDescent="0.25">
      <c r="A164" s="41" t="s">
        <v>136</v>
      </c>
      <c r="B164" s="42"/>
      <c r="C164" s="8" t="s">
        <v>11</v>
      </c>
      <c r="D164" s="8" t="s">
        <v>12</v>
      </c>
      <c r="E164" s="8" t="s">
        <v>13</v>
      </c>
      <c r="F164" s="8" t="s">
        <v>14</v>
      </c>
      <c r="G164" s="8" t="s">
        <v>15</v>
      </c>
      <c r="H164" s="8" t="s">
        <v>16</v>
      </c>
      <c r="I164" s="8" t="s">
        <v>17</v>
      </c>
      <c r="J164" s="8" t="s">
        <v>18</v>
      </c>
      <c r="K164" s="8" t="s">
        <v>19</v>
      </c>
      <c r="L164" s="8"/>
      <c r="M164" s="8" t="s">
        <v>20</v>
      </c>
      <c r="N164" s="3"/>
      <c r="O164" s="8" t="s">
        <v>21</v>
      </c>
    </row>
    <row r="165" spans="1:15" ht="15.75" x14ac:dyDescent="0.25">
      <c r="A165" s="54"/>
      <c r="B165" s="55" t="s">
        <v>137</v>
      </c>
      <c r="C165" s="21">
        <v>17000</v>
      </c>
      <c r="D165" s="21"/>
      <c r="E165" s="46"/>
      <c r="F165" s="46"/>
      <c r="G165" s="56"/>
      <c r="H165" s="56"/>
      <c r="I165" s="56"/>
      <c r="J165" s="56">
        <v>17000</v>
      </c>
      <c r="K165" s="21">
        <f t="shared" ref="K165:K168" si="47">SUM(D165:J165)</f>
        <v>17000</v>
      </c>
      <c r="L165" s="21"/>
      <c r="M165" s="21">
        <f t="shared" ref="M165:M168" si="48">C165-K165</f>
        <v>0</v>
      </c>
      <c r="N165" s="3"/>
      <c r="O165" s="20">
        <v>20000</v>
      </c>
    </row>
    <row r="166" spans="1:15" ht="15.75" x14ac:dyDescent="0.25">
      <c r="A166" s="19"/>
      <c r="B166" s="57" t="s">
        <v>138</v>
      </c>
      <c r="C166" s="17">
        <v>0</v>
      </c>
      <c r="D166" s="17"/>
      <c r="E166" s="47"/>
      <c r="F166" s="47"/>
      <c r="G166" s="56"/>
      <c r="H166" s="56"/>
      <c r="I166" s="56"/>
      <c r="J166" s="56"/>
      <c r="K166" s="21">
        <f t="shared" si="47"/>
        <v>0</v>
      </c>
      <c r="L166" s="58"/>
      <c r="M166" s="21">
        <f t="shared" si="48"/>
        <v>0</v>
      </c>
      <c r="N166" s="3"/>
      <c r="O166" s="20">
        <v>10000</v>
      </c>
    </row>
    <row r="167" spans="1:15" ht="15.75" x14ac:dyDescent="0.25">
      <c r="A167" s="19"/>
      <c r="B167" s="16" t="s">
        <v>139</v>
      </c>
      <c r="C167" s="17">
        <v>0</v>
      </c>
      <c r="D167" s="17"/>
      <c r="E167" s="47"/>
      <c r="F167" s="47"/>
      <c r="G167" s="56"/>
      <c r="H167" s="56"/>
      <c r="I167" s="56"/>
      <c r="J167" s="56"/>
      <c r="K167" s="21">
        <f t="shared" si="47"/>
        <v>0</v>
      </c>
      <c r="L167" s="58"/>
      <c r="M167" s="21">
        <f t="shared" si="48"/>
        <v>0</v>
      </c>
      <c r="N167" s="3"/>
      <c r="O167" s="20">
        <v>1000</v>
      </c>
    </row>
    <row r="168" spans="1:15" ht="15.75" x14ac:dyDescent="0.25">
      <c r="A168" s="19"/>
      <c r="B168" s="16" t="s">
        <v>140</v>
      </c>
      <c r="C168" s="17">
        <v>23000</v>
      </c>
      <c r="D168" s="17"/>
      <c r="E168" s="47"/>
      <c r="F168" s="47"/>
      <c r="G168" s="56">
        <v>16000</v>
      </c>
      <c r="H168" s="56"/>
      <c r="I168" s="56"/>
      <c r="J168" s="56"/>
      <c r="K168" s="21">
        <f t="shared" si="47"/>
        <v>16000</v>
      </c>
      <c r="L168" s="58"/>
      <c r="M168" s="21">
        <f t="shared" si="48"/>
        <v>7000</v>
      </c>
      <c r="N168" s="3"/>
      <c r="O168" s="20">
        <v>0</v>
      </c>
    </row>
    <row r="169" spans="1:15" ht="15.75" x14ac:dyDescent="0.25">
      <c r="A169" s="3"/>
      <c r="B169" s="35" t="s">
        <v>42</v>
      </c>
      <c r="C169" s="36">
        <f>SUM(C165:C168)</f>
        <v>40000</v>
      </c>
      <c r="D169" s="36">
        <f t="shared" ref="D169:M169" si="49">SUM(D165:D168)</f>
        <v>0</v>
      </c>
      <c r="E169" s="36">
        <f t="shared" si="49"/>
        <v>0</v>
      </c>
      <c r="F169" s="36">
        <f t="shared" si="49"/>
        <v>0</v>
      </c>
      <c r="G169" s="36">
        <f t="shared" si="49"/>
        <v>16000</v>
      </c>
      <c r="H169" s="36">
        <f t="shared" si="49"/>
        <v>0</v>
      </c>
      <c r="I169" s="36">
        <f t="shared" si="49"/>
        <v>0</v>
      </c>
      <c r="J169" s="36">
        <f t="shared" si="49"/>
        <v>17000</v>
      </c>
      <c r="K169" s="36">
        <f t="shared" si="49"/>
        <v>33000</v>
      </c>
      <c r="L169" s="36">
        <f t="shared" si="49"/>
        <v>0</v>
      </c>
      <c r="M169" s="36">
        <f t="shared" si="49"/>
        <v>7000</v>
      </c>
      <c r="N169" s="3"/>
      <c r="O169" s="36">
        <f>SUM(O165:O168)</f>
        <v>31000</v>
      </c>
    </row>
    <row r="170" spans="1:15" ht="15.75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</row>
    <row r="171" spans="1:15" ht="15.75" x14ac:dyDescent="0.25">
      <c r="A171" s="6"/>
      <c r="B171" s="87" t="s">
        <v>141</v>
      </c>
      <c r="C171" s="88">
        <f>C38+C56+C60+C66+C80+C84+C94+C101+C108+C120+C132+C137+C148+C153+C161+C169</f>
        <v>494939.47</v>
      </c>
      <c r="D171" s="88">
        <f>D38+D56+D60+D66+D80+D84+D94+D101+D108+D120+D132+D137+D148+D153+D161+D169</f>
        <v>231202.25</v>
      </c>
      <c r="E171" s="88">
        <f>E38+E56+E60+E66+E80+E84+E94+E101+E108+E120+E132+E137+E148+E153+E161+E169</f>
        <v>27341</v>
      </c>
      <c r="F171" s="88">
        <f>F38+F56+F60+F66+F80+F84+F94+F101+F108+F120+F132+F137+F148+F153+F161+F169</f>
        <v>56893.5</v>
      </c>
      <c r="G171" s="88">
        <f>G38+G56+G60+G66+G80+G84+G94+G101+G108+G120+G132+G137+G148+G153+G161+G169</f>
        <v>48442</v>
      </c>
      <c r="H171" s="88">
        <f>H38+H56+H60+H66+H80+H84+H94+H101+H108+H120+H132+H137+H148+H153+H161+H169</f>
        <v>27174</v>
      </c>
      <c r="I171" s="88">
        <f>I38+I56+I60+I66+I80+I84+I94+I101+I108+I120+I132+I137+I148+I153+I161+I169</f>
        <v>26233</v>
      </c>
      <c r="J171" s="88">
        <f>J38+J56+J60+J66+J80+J84+J94+J101+J108+J120+J132+J137+J148+J153+J161+J169</f>
        <v>46711.5</v>
      </c>
      <c r="K171" s="88">
        <f>K38+K56+K60+K66+K80+K84+K94+K101+K108+K120+K132+K137+K148+K153+K161+K169</f>
        <v>461953.25</v>
      </c>
      <c r="L171" s="89"/>
      <c r="M171" s="88">
        <f>M38+M56+M60+M66+M80+M84+M94+M101+M108+M120+M132+M137+M148+M153+M161+M169</f>
        <v>22476.220000000016</v>
      </c>
      <c r="N171" s="6"/>
      <c r="O171" s="88">
        <f>O38+O56+O60+O66+O80+O84+O94+O101+O108+O120+O132+O137+O148+O153+O161+O169</f>
        <v>521620.72</v>
      </c>
    </row>
  </sheetData>
  <mergeCells count="1">
    <mergeCell ref="E4:J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Town Clerk</dc:creator>
  <cp:lastModifiedBy>Town Clerk</cp:lastModifiedBy>
  <dcterms:created xsi:type="dcterms:W3CDTF">2024-12-19T15:11:17Z</dcterms:created>
  <dcterms:modified xsi:type="dcterms:W3CDTF">2024-12-19T15:16:54Z</dcterms:modified>
</cp:coreProperties>
</file>